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uflorida-my.sharepoint.com/personal/jb24_ufl_edu/Documents/Desktop/Website/Invoices/"/>
    </mc:Choice>
  </mc:AlternateContent>
  <xr:revisionPtr revIDLastSave="0" documentId="8_{A2FE1C6B-5183-4A14-9E74-4D22EA6181F7}" xr6:coauthVersionLast="47" xr6:coauthVersionMax="47" xr10:uidLastSave="{00000000-0000-0000-0000-000000000000}"/>
  <bookViews>
    <workbookView xWindow="-28920" yWindow="-120" windowWidth="29040" windowHeight="15720" tabRatio="822" activeTab="4" xr2:uid="{00000000-000D-0000-FFFF-FFFF00000000}"/>
  </bookViews>
  <sheets>
    <sheet name="Cert Part Pay" sheetId="2" r:id="rId1"/>
    <sheet name="CO Summary" sheetId="3" r:id="rId2"/>
    <sheet name="Phased Summary" sheetId="14" r:id="rId3"/>
    <sheet name="Sched Value" sheetId="4" r:id="rId4"/>
    <sheet name="Staffing Costs" sheetId="5" r:id="rId5"/>
    <sheet name="General Conditions Cost" sheetId="13" r:id="rId6"/>
    <sheet name="Inventory" sheetId="11" state="hidden" r:id="rId7"/>
    <sheet name="SBR" sheetId="12" r:id="rId8"/>
    <sheet name="Checklist" sheetId="10" r:id="rId9"/>
    <sheet name="Compatablity" sheetId="9" state="hidden" r:id="rId10"/>
  </sheets>
  <definedNames>
    <definedName name="_xlnm.Print_Area" localSheetId="0">'Cert Part Pay'!$A$1:$H$42</definedName>
    <definedName name="_xlnm.Print_Area" localSheetId="8">Checklist!$A$1:$G$54</definedName>
    <definedName name="_xlnm.Print_Area" localSheetId="1">'CO Summary'!$A$1:$K$39</definedName>
    <definedName name="_xlnm.Print_Area" localSheetId="5">'General Conditions Cost'!$A$1:$Q$40</definedName>
    <definedName name="_xlnm.Print_Area" localSheetId="6">Inventory!$A$2:$K$30</definedName>
    <definedName name="_xlnm.Print_Area" localSheetId="2">'Phased Summary'!$A$1:$I$39</definedName>
    <definedName name="_xlnm.Print_Area" localSheetId="3">'Sched Value'!$A$1:$S$185</definedName>
    <definedName name="_xlnm.Print_Area" localSheetId="4">'Staffing Costs'!$A$1:$O$42</definedName>
    <definedName name="_xlnm.Print_Titles" localSheetId="3">'Sched Value'!$1:$10</definedName>
    <definedName name="Z_B166EF7C_5BCB_4BCF_A454_CAF17A511715_.wvu.PrintArea" localSheetId="0" hidden="1">'Cert Part Pay'!$A$4:$G$44</definedName>
    <definedName name="Z_B166EF7C_5BCB_4BCF_A454_CAF17A511715_.wvu.PrintArea" localSheetId="1" hidden="1">'CO Summary'!$A$1:$K$36</definedName>
    <definedName name="Z_B166EF7C_5BCB_4BCF_A454_CAF17A511715_.wvu.PrintArea" localSheetId="5" hidden="1">'General Conditions Cost'!$A$1:$Q$39</definedName>
    <definedName name="Z_B166EF7C_5BCB_4BCF_A454_CAF17A511715_.wvu.PrintArea" localSheetId="2" hidden="1">'Phased Summary'!$A$1:$I$35</definedName>
    <definedName name="Z_B166EF7C_5BCB_4BCF_A454_CAF17A511715_.wvu.PrintArea" localSheetId="3" hidden="1">'Sched Value'!$A$1:$R$186</definedName>
    <definedName name="Z_B166EF7C_5BCB_4BCF_A454_CAF17A511715_.wvu.PrintArea" localSheetId="4" hidden="1">'Staffing Costs'!$A$1:$O$42</definedName>
    <definedName name="Z_B166EF7C_5BCB_4BCF_A454_CAF17A511715_.wvu.PrintTitles" localSheetId="3" hidden="1">'Sched Value'!$1:$10</definedName>
  </definedNames>
  <calcPr calcId="191029"/>
  <customWorkbookViews>
    <customWorkbookView name="Finance and Administration - Personal View" guid="{B166EF7C-5BCB-4BCF-A454-CAF17A511715}" mergeInterval="0" personalView="1" maximized="1" windowWidth="1020" windowHeight="540" tabRatio="82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13" l="1"/>
  <c r="P17" i="13"/>
  <c r="I9" i="14"/>
  <c r="L11" i="5" l="1"/>
  <c r="L22" i="5" s="1"/>
  <c r="B5" i="14"/>
  <c r="F5" i="14"/>
  <c r="F4" i="14"/>
  <c r="B4" i="14"/>
  <c r="H34" i="14"/>
  <c r="H35" i="14" s="1"/>
  <c r="G34" i="14"/>
  <c r="G35" i="14" s="1"/>
  <c r="F34" i="14"/>
  <c r="F35" i="14" s="1"/>
  <c r="E34" i="14"/>
  <c r="E35" i="14" s="1"/>
  <c r="D34" i="14"/>
  <c r="D35" i="14" s="1"/>
  <c r="C34" i="14"/>
  <c r="I14" i="14"/>
  <c r="I13" i="14"/>
  <c r="I12" i="14"/>
  <c r="I11" i="14"/>
  <c r="I10" i="14"/>
  <c r="I34" i="14" l="1"/>
  <c r="I35" i="14" s="1"/>
  <c r="G16" i="13"/>
  <c r="G17" i="13" s="1"/>
  <c r="P30" i="13"/>
  <c r="O17" i="13"/>
  <c r="O30" i="13"/>
  <c r="H17" i="13"/>
  <c r="I17" i="13"/>
  <c r="J17" i="13"/>
  <c r="K17" i="13"/>
  <c r="N16" i="13"/>
  <c r="H137" i="4"/>
  <c r="C174" i="4"/>
  <c r="G5" i="10"/>
  <c r="C5" i="10"/>
  <c r="B10" i="2"/>
  <c r="R136" i="4"/>
  <c r="Q136" i="4"/>
  <c r="L136" i="4"/>
  <c r="K136" i="4"/>
  <c r="J136" i="4"/>
  <c r="L16" i="13" l="1"/>
  <c r="N30" i="5"/>
  <c r="Q16" i="13" l="1"/>
  <c r="G28" i="13"/>
  <c r="L28" i="13"/>
  <c r="N28" i="13"/>
  <c r="G29" i="13"/>
  <c r="L29" i="13" s="1"/>
  <c r="N29" i="13"/>
  <c r="M151" i="4"/>
  <c r="H156" i="4"/>
  <c r="G156" i="4"/>
  <c r="F156" i="4"/>
  <c r="D156" i="4"/>
  <c r="C156" i="4"/>
  <c r="H146" i="4"/>
  <c r="H151" i="4"/>
  <c r="H30" i="13"/>
  <c r="I30" i="13"/>
  <c r="J30" i="13"/>
  <c r="K30" i="13"/>
  <c r="O37" i="13"/>
  <c r="G33" i="13"/>
  <c r="P37" i="13"/>
  <c r="H37" i="13"/>
  <c r="I37" i="13"/>
  <c r="J37" i="13"/>
  <c r="K37" i="13"/>
  <c r="C141" i="4"/>
  <c r="C151" i="4"/>
  <c r="Q29" i="13" l="1"/>
  <c r="Q28" i="13"/>
  <c r="O38" i="13"/>
  <c r="P38" i="13"/>
  <c r="K38" i="13"/>
  <c r="J38" i="13"/>
  <c r="I38" i="13"/>
  <c r="H38" i="13"/>
  <c r="P151" i="4"/>
  <c r="H168" i="4"/>
  <c r="G168" i="4"/>
  <c r="F168" i="4"/>
  <c r="D168" i="4"/>
  <c r="C162" i="4"/>
  <c r="C168" i="4"/>
  <c r="N35" i="13"/>
  <c r="G35" i="13"/>
  <c r="L35" i="13" s="1"/>
  <c r="Q35" i="13" s="1"/>
  <c r="N25" i="13"/>
  <c r="N26" i="13"/>
  <c r="G25" i="13"/>
  <c r="L25" i="13" s="1"/>
  <c r="Q25" i="13" s="1"/>
  <c r="G26" i="13"/>
  <c r="L26" i="13" s="1"/>
  <c r="Q26" i="13" s="1"/>
  <c r="L15" i="13" l="1"/>
  <c r="L17" i="13" l="1"/>
  <c r="M156" i="4"/>
  <c r="P156" i="4" l="1"/>
  <c r="I155" i="4"/>
  <c r="I154" i="4"/>
  <c r="I153" i="4"/>
  <c r="I152" i="4"/>
  <c r="I156" i="4" l="1"/>
  <c r="O156" i="4" s="1"/>
  <c r="D10" i="12"/>
  <c r="D11" i="12"/>
  <c r="C4" i="13"/>
  <c r="C5" i="13"/>
  <c r="O5" i="13"/>
  <c r="O4" i="13"/>
  <c r="N36" i="13"/>
  <c r="G36" i="13"/>
  <c r="L36" i="13" s="1"/>
  <c r="N34" i="13"/>
  <c r="G34" i="13"/>
  <c r="L34" i="13" s="1"/>
  <c r="Q34" i="13" s="1"/>
  <c r="N33" i="13"/>
  <c r="L33" i="13"/>
  <c r="Q33" i="13" s="1"/>
  <c r="N32" i="13"/>
  <c r="N37" i="13" s="1"/>
  <c r="G32" i="13"/>
  <c r="N27" i="13"/>
  <c r="G27" i="13"/>
  <c r="L27" i="13" s="1"/>
  <c r="N24" i="13"/>
  <c r="G24" i="13"/>
  <c r="L24" i="13" s="1"/>
  <c r="N23" i="13"/>
  <c r="G23" i="13"/>
  <c r="L23" i="13" s="1"/>
  <c r="N22" i="13"/>
  <c r="G22" i="13"/>
  <c r="L22" i="13" s="1"/>
  <c r="N21" i="13"/>
  <c r="G21" i="13"/>
  <c r="N20" i="13"/>
  <c r="G20" i="13"/>
  <c r="N15" i="13"/>
  <c r="N17" i="13" s="1"/>
  <c r="Q17" i="13" s="1"/>
  <c r="N156" i="4" l="1"/>
  <c r="N30" i="13"/>
  <c r="N38" i="13" s="1"/>
  <c r="G37" i="13"/>
  <c r="L32" i="13"/>
  <c r="L37" i="13" s="1"/>
  <c r="G30" i="13"/>
  <c r="L21" i="13"/>
  <c r="Q21" i="13" s="1"/>
  <c r="Q27" i="13"/>
  <c r="Q23" i="13"/>
  <c r="L20" i="13"/>
  <c r="Q36" i="13"/>
  <c r="Q22" i="13"/>
  <c r="Q15" i="13"/>
  <c r="Q24" i="13"/>
  <c r="G38" i="13" l="1"/>
  <c r="Q32" i="13"/>
  <c r="Q37" i="13" s="1"/>
  <c r="L30" i="13"/>
  <c r="Q30" i="13" s="1"/>
  <c r="Q20" i="13"/>
  <c r="C5" i="11"/>
  <c r="C6" i="11"/>
  <c r="I6" i="11"/>
  <c r="I5" i="11"/>
  <c r="L38" i="13" l="1"/>
  <c r="Q38" i="13"/>
  <c r="I9" i="12"/>
  <c r="I6" i="12"/>
  <c r="H14" i="12" l="1"/>
  <c r="H15" i="12"/>
  <c r="H16" i="12"/>
  <c r="H17" i="12"/>
  <c r="H18" i="12"/>
  <c r="H19" i="12"/>
  <c r="H20" i="12"/>
  <c r="H21" i="12"/>
  <c r="H22" i="12"/>
  <c r="H23" i="12"/>
  <c r="H24" i="12"/>
  <c r="H25" i="12"/>
  <c r="H26" i="12"/>
  <c r="H27" i="12"/>
  <c r="H28" i="12"/>
  <c r="H29" i="12"/>
  <c r="H30" i="12"/>
  <c r="F31" i="12"/>
  <c r="G31" i="12"/>
  <c r="H31" i="12" l="1"/>
  <c r="M30" i="5"/>
  <c r="J12" i="5" l="1"/>
  <c r="J13" i="5"/>
  <c r="J11" i="5"/>
  <c r="O11" i="5" s="1"/>
  <c r="J22" i="5" l="1"/>
  <c r="J25" i="11"/>
  <c r="J24" i="11"/>
  <c r="J23" i="11"/>
  <c r="J22" i="11"/>
  <c r="J21" i="11"/>
  <c r="J20" i="11"/>
  <c r="J19" i="11"/>
  <c r="J18" i="11"/>
  <c r="J17" i="11"/>
  <c r="J16" i="11"/>
  <c r="J15" i="11"/>
  <c r="J14" i="11"/>
  <c r="J13" i="11"/>
  <c r="J12" i="11"/>
  <c r="J11" i="11"/>
  <c r="J10" i="11"/>
  <c r="J9" i="11"/>
  <c r="J26" i="11" l="1"/>
  <c r="C176" i="4"/>
  <c r="C175" i="4"/>
  <c r="C180" i="4" s="1"/>
  <c r="H135" i="4"/>
  <c r="D135" i="4"/>
  <c r="E135" i="4"/>
  <c r="F135" i="4"/>
  <c r="G135" i="4"/>
  <c r="C135" i="4"/>
  <c r="M168" i="4"/>
  <c r="P168" i="4" s="1"/>
  <c r="I164" i="4"/>
  <c r="I166" i="4"/>
  <c r="I167" i="4"/>
  <c r="I165" i="4"/>
  <c r="H130" i="4"/>
  <c r="C130" i="4"/>
  <c r="D130" i="4"/>
  <c r="E130" i="4"/>
  <c r="F130" i="4"/>
  <c r="G130" i="4"/>
  <c r="C4" i="10"/>
  <c r="G4" i="10"/>
  <c r="Q157" i="4"/>
  <c r="Q169" i="4" s="1"/>
  <c r="R157" i="4"/>
  <c r="R169" i="4" s="1"/>
  <c r="M130" i="4"/>
  <c r="P130" i="4" s="1"/>
  <c r="M123" i="4"/>
  <c r="P123" i="4" s="1"/>
  <c r="H123" i="4"/>
  <c r="G123" i="4"/>
  <c r="F123" i="4"/>
  <c r="E123" i="4"/>
  <c r="D123" i="4"/>
  <c r="C123" i="4"/>
  <c r="M116" i="4"/>
  <c r="P116" i="4" s="1"/>
  <c r="H116" i="4"/>
  <c r="G116" i="4"/>
  <c r="F116" i="4"/>
  <c r="E116" i="4"/>
  <c r="D116" i="4"/>
  <c r="C116" i="4"/>
  <c r="M109" i="4"/>
  <c r="P109" i="4" s="1"/>
  <c r="H109" i="4"/>
  <c r="G109" i="4"/>
  <c r="F109" i="4"/>
  <c r="E109" i="4"/>
  <c r="D109" i="4"/>
  <c r="C109" i="4"/>
  <c r="M102" i="4"/>
  <c r="P102" i="4" s="1"/>
  <c r="H102" i="4"/>
  <c r="G102" i="4"/>
  <c r="F102" i="4"/>
  <c r="E102" i="4"/>
  <c r="D102" i="4"/>
  <c r="C102" i="4"/>
  <c r="M95" i="4"/>
  <c r="P95" i="4" s="1"/>
  <c r="H95" i="4"/>
  <c r="G95" i="4"/>
  <c r="F95" i="4"/>
  <c r="E95" i="4"/>
  <c r="D95" i="4"/>
  <c r="C95" i="4"/>
  <c r="M88" i="4"/>
  <c r="P88" i="4" s="1"/>
  <c r="H88" i="4"/>
  <c r="G88" i="4"/>
  <c r="F88" i="4"/>
  <c r="E88" i="4"/>
  <c r="D88" i="4"/>
  <c r="C88" i="4"/>
  <c r="M81" i="4"/>
  <c r="P81" i="4" s="1"/>
  <c r="H81" i="4"/>
  <c r="G81" i="4"/>
  <c r="F81" i="4"/>
  <c r="E81" i="4"/>
  <c r="D81" i="4"/>
  <c r="C81" i="4"/>
  <c r="M74" i="4"/>
  <c r="P74" i="4" s="1"/>
  <c r="H74" i="4"/>
  <c r="G74" i="4"/>
  <c r="F74" i="4"/>
  <c r="E74" i="4"/>
  <c r="D74" i="4"/>
  <c r="C74" i="4"/>
  <c r="M67" i="4"/>
  <c r="P67" i="4" s="1"/>
  <c r="H67" i="4"/>
  <c r="G67" i="4"/>
  <c r="F67" i="4"/>
  <c r="E67" i="4"/>
  <c r="D67" i="4"/>
  <c r="C67" i="4"/>
  <c r="M60" i="4"/>
  <c r="P60" i="4" s="1"/>
  <c r="H60" i="4"/>
  <c r="G60" i="4"/>
  <c r="F60" i="4"/>
  <c r="E60" i="4"/>
  <c r="D60" i="4"/>
  <c r="C60" i="4"/>
  <c r="M53" i="4"/>
  <c r="P53" i="4" s="1"/>
  <c r="H53" i="4"/>
  <c r="G53" i="4"/>
  <c r="F53" i="4"/>
  <c r="E53" i="4"/>
  <c r="D53" i="4"/>
  <c r="C53" i="4"/>
  <c r="M46" i="4"/>
  <c r="P46" i="4" s="1"/>
  <c r="H46" i="4"/>
  <c r="G46" i="4"/>
  <c r="F46" i="4"/>
  <c r="E46" i="4"/>
  <c r="D46" i="4"/>
  <c r="C46" i="4"/>
  <c r="M39" i="4"/>
  <c r="P39" i="4" s="1"/>
  <c r="H39" i="4"/>
  <c r="G39" i="4"/>
  <c r="F39" i="4"/>
  <c r="E39" i="4"/>
  <c r="D39" i="4"/>
  <c r="C39" i="4"/>
  <c r="M32" i="4"/>
  <c r="P32" i="4" s="1"/>
  <c r="H32" i="4"/>
  <c r="G32" i="4"/>
  <c r="F32" i="4"/>
  <c r="E32" i="4"/>
  <c r="D32" i="4"/>
  <c r="C32" i="4"/>
  <c r="M25" i="4"/>
  <c r="P25" i="4" s="1"/>
  <c r="H25" i="4"/>
  <c r="G25" i="4"/>
  <c r="F25" i="4"/>
  <c r="E25" i="4"/>
  <c r="D25" i="4"/>
  <c r="C25" i="4"/>
  <c r="M18" i="4"/>
  <c r="D18" i="4"/>
  <c r="E18" i="4"/>
  <c r="F18" i="4"/>
  <c r="G18" i="4"/>
  <c r="G136" i="4" s="1"/>
  <c r="H18" i="4"/>
  <c r="C18" i="4"/>
  <c r="E7" i="2"/>
  <c r="I147" i="4"/>
  <c r="I158" i="4"/>
  <c r="H136" i="4" l="1"/>
  <c r="F136" i="4"/>
  <c r="C136" i="4"/>
  <c r="E136" i="4"/>
  <c r="D136" i="4"/>
  <c r="P18" i="4"/>
  <c r="P136" i="4" s="1"/>
  <c r="M136" i="4"/>
  <c r="E169" i="4"/>
  <c r="I168" i="4"/>
  <c r="O168" i="4" s="1"/>
  <c r="C182" i="4"/>
  <c r="I53" i="4"/>
  <c r="O53" i="4" s="1"/>
  <c r="I116" i="4"/>
  <c r="O116" i="4" s="1"/>
  <c r="I102" i="4"/>
  <c r="O102" i="4" s="1"/>
  <c r="I60" i="4"/>
  <c r="O60" i="4" s="1"/>
  <c r="I67" i="4"/>
  <c r="O67" i="4" s="1"/>
  <c r="I39" i="4"/>
  <c r="O39" i="4" s="1"/>
  <c r="I88" i="4"/>
  <c r="O88" i="4" s="1"/>
  <c r="I25" i="4"/>
  <c r="O25" i="4" s="1"/>
  <c r="I74" i="4"/>
  <c r="O74" i="4" s="1"/>
  <c r="I123" i="4"/>
  <c r="O123" i="4" s="1"/>
  <c r="I109" i="4"/>
  <c r="O109" i="4" s="1"/>
  <c r="I46" i="4"/>
  <c r="O46" i="4" s="1"/>
  <c r="I32" i="4"/>
  <c r="O32" i="4" s="1"/>
  <c r="I95" i="4"/>
  <c r="O95" i="4" s="1"/>
  <c r="I81" i="4"/>
  <c r="O81" i="4" s="1"/>
  <c r="I130" i="4"/>
  <c r="O130" i="4" s="1"/>
  <c r="I18" i="4"/>
  <c r="I136" i="4" s="1"/>
  <c r="O18" i="4" l="1"/>
  <c r="O136" i="4" s="1"/>
  <c r="N136" i="4"/>
  <c r="N168" i="4"/>
  <c r="N102" i="4"/>
  <c r="N116" i="4"/>
  <c r="N123" i="4"/>
  <c r="N25" i="4"/>
  <c r="N32" i="4"/>
  <c r="N39" i="4"/>
  <c r="N60" i="4"/>
  <c r="N53" i="4"/>
  <c r="N74" i="4"/>
  <c r="N88" i="4"/>
  <c r="N46" i="4"/>
  <c r="N67" i="4"/>
  <c r="N81" i="4"/>
  <c r="N95" i="4"/>
  <c r="N109" i="4"/>
  <c r="N130" i="4"/>
  <c r="N18" i="4"/>
  <c r="G28" i="2" l="1"/>
  <c r="B12" i="2"/>
  <c r="I142" i="4" l="1"/>
  <c r="M5" i="5" l="1"/>
  <c r="C5" i="5"/>
  <c r="I5" i="3"/>
  <c r="B5" i="3"/>
  <c r="B11" i="2"/>
  <c r="F7" i="2" s="1"/>
  <c r="B7" i="2"/>
  <c r="F9" i="2"/>
  <c r="I4" i="3" s="1"/>
  <c r="M4" i="5"/>
  <c r="C4" i="5"/>
  <c r="B4" i="3"/>
  <c r="H162" i="4"/>
  <c r="G162" i="4"/>
  <c r="F162" i="4"/>
  <c r="F169" i="4" s="1"/>
  <c r="D162" i="4"/>
  <c r="C146" i="4"/>
  <c r="C157" i="4" s="1"/>
  <c r="G18" i="2"/>
  <c r="F24" i="2" s="1"/>
  <c r="F141" i="4"/>
  <c r="F146" i="4"/>
  <c r="F151" i="4"/>
  <c r="F157" i="4" s="1"/>
  <c r="H141" i="4"/>
  <c r="I161" i="4"/>
  <c r="I160" i="4"/>
  <c r="I159" i="4"/>
  <c r="I150" i="4"/>
  <c r="I149" i="4"/>
  <c r="I148" i="4"/>
  <c r="I145" i="4"/>
  <c r="I144" i="4"/>
  <c r="I143" i="4"/>
  <c r="I140" i="4"/>
  <c r="I139" i="4"/>
  <c r="I138" i="4"/>
  <c r="G25" i="5"/>
  <c r="L157" i="4"/>
  <c r="L169" i="4" s="1"/>
  <c r="K157" i="4"/>
  <c r="J157" i="4"/>
  <c r="J169" i="4" s="1"/>
  <c r="G151" i="4"/>
  <c r="G146" i="4"/>
  <c r="G141" i="4"/>
  <c r="D141" i="4"/>
  <c r="D151" i="4"/>
  <c r="D146" i="4"/>
  <c r="O22" i="5"/>
  <c r="J34" i="3"/>
  <c r="L25" i="5"/>
  <c r="L30" i="5" s="1"/>
  <c r="D34" i="3"/>
  <c r="E34" i="3"/>
  <c r="H34" i="3"/>
  <c r="I34" i="3"/>
  <c r="K34" i="3"/>
  <c r="C35" i="3"/>
  <c r="D17" i="2" s="1"/>
  <c r="D19" i="2" s="1"/>
  <c r="F35" i="3"/>
  <c r="G35" i="3"/>
  <c r="F11" i="2"/>
  <c r="H157" i="4" l="1"/>
  <c r="C169" i="4"/>
  <c r="G157" i="4"/>
  <c r="D157" i="4"/>
  <c r="D169" i="4" s="1"/>
  <c r="G169" i="4"/>
  <c r="I151" i="4"/>
  <c r="N151" i="4" s="1"/>
  <c r="I162" i="4"/>
  <c r="H169" i="4"/>
  <c r="J35" i="3"/>
  <c r="G27" i="2"/>
  <c r="J25" i="5"/>
  <c r="J30" i="5" s="1"/>
  <c r="O25" i="5" s="1"/>
  <c r="O30" i="5" s="1"/>
  <c r="H35" i="3"/>
  <c r="D35" i="3"/>
  <c r="I146" i="4"/>
  <c r="D20" i="2"/>
  <c r="F21" i="2"/>
  <c r="M146" i="4"/>
  <c r="F23" i="2"/>
  <c r="G21" i="2"/>
  <c r="G23" i="2"/>
  <c r="N146" i="4" l="1"/>
  <c r="P146" i="4"/>
  <c r="O146" i="4"/>
  <c r="O151" i="4"/>
  <c r="M157" i="4"/>
  <c r="P157" i="4" s="1"/>
  <c r="F16" i="2" l="1"/>
  <c r="I15" i="12"/>
  <c r="I14" i="12"/>
  <c r="I16" i="12"/>
  <c r="I17" i="12"/>
  <c r="I19" i="12"/>
  <c r="I20" i="12"/>
  <c r="I21" i="12"/>
  <c r="I22" i="12"/>
  <c r="I25" i="12"/>
  <c r="I26" i="12"/>
  <c r="I28" i="12"/>
  <c r="I31" i="12"/>
  <c r="I18" i="12"/>
  <c r="I24" i="12"/>
  <c r="I27" i="12"/>
  <c r="I29" i="12"/>
  <c r="I30" i="12"/>
  <c r="I23" i="12"/>
  <c r="G16" i="2"/>
  <c r="G17" i="2"/>
  <c r="F17" i="2"/>
  <c r="F19" i="2" l="1"/>
  <c r="G19" i="2"/>
  <c r="I137" i="4" l="1"/>
  <c r="I141" i="4" s="1"/>
  <c r="I157" i="4" s="1"/>
  <c r="I169" i="4" l="1"/>
  <c r="N157" i="4"/>
  <c r="O157" i="4"/>
  <c r="O141" i="4"/>
  <c r="N162" i="4" l="1"/>
  <c r="M162" i="4" s="1"/>
  <c r="K162" i="4" l="1"/>
  <c r="K169" i="4" s="1"/>
  <c r="M169" i="4"/>
  <c r="P162" i="4"/>
  <c r="P169" i="4" s="1"/>
  <c r="O162" i="4"/>
  <c r="O169" i="4" s="1"/>
  <c r="N169" i="4" l="1"/>
  <c r="M173" i="4"/>
  <c r="G20" i="2"/>
  <c r="G26" i="2"/>
  <c r="G22" i="2"/>
  <c r="G25" i="2" s="1"/>
  <c r="F22" i="2"/>
  <c r="F25" i="2" s="1"/>
  <c r="F32" i="2" s="1"/>
  <c r="G29" i="2" l="1"/>
  <c r="G31" i="2" s="1"/>
  <c r="G32" i="2"/>
</calcChain>
</file>

<file path=xl/sharedStrings.xml><?xml version="1.0" encoding="utf-8"?>
<sst xmlns="http://schemas.openxmlformats.org/spreadsheetml/2006/main" count="849" uniqueCount="431">
  <si>
    <t xml:space="preserve">UNIVERSITY OF FLORIDA                                                      </t>
  </si>
  <si>
    <t>PLANNING DESIGN AND CONSTRUCTION</t>
  </si>
  <si>
    <t>CONTRACTORS APPLICATION AND CERTIFICATION OF PARTIAL PAYMENT</t>
  </si>
  <si>
    <t>Contractor:</t>
  </si>
  <si>
    <t>Application No.:</t>
  </si>
  <si>
    <t>Address:</t>
  </si>
  <si>
    <t>Page:</t>
  </si>
  <si>
    <t>1 of 1 Pages</t>
  </si>
  <si>
    <t>Date:</t>
  </si>
  <si>
    <t>PO #</t>
  </si>
  <si>
    <t xml:space="preserve">NTP Date: </t>
  </si>
  <si>
    <t>UF Project No:</t>
  </si>
  <si>
    <t>No. of Days Elapsed:</t>
  </si>
  <si>
    <t>Project Name:</t>
  </si>
  <si>
    <t>Previous Pay Period Ending:</t>
  </si>
  <si>
    <t>This Pay Period Ending:</t>
  </si>
  <si>
    <t>Reference Schedule of Values</t>
  </si>
  <si>
    <t>No. of Days</t>
  </si>
  <si>
    <t>Progress Payment Calculation*</t>
  </si>
  <si>
    <t>Contract Accounting</t>
  </si>
  <si>
    <t xml:space="preserve">C  </t>
  </si>
  <si>
    <t>ORIGINAL CONTRACT (Sum / Days)</t>
  </si>
  <si>
    <t>Net Amount of CHANGE ORDERS</t>
  </si>
  <si>
    <t>Scope of Work</t>
  </si>
  <si>
    <t>Owner Direct Purchase</t>
  </si>
  <si>
    <t>CURRENT CONTRACT (Sum / Days)</t>
  </si>
  <si>
    <t xml:space="preserve">H  </t>
  </si>
  <si>
    <t>BALANCE TO FINISH (Sum / Days)</t>
  </si>
  <si>
    <t xml:space="preserve">D  </t>
  </si>
  <si>
    <t>COMPLETED TO DATE (Previous G)</t>
  </si>
  <si>
    <t>From Previous Cert.</t>
  </si>
  <si>
    <t xml:space="preserve">E  </t>
  </si>
  <si>
    <t>COMPLETED TO DATE</t>
  </si>
  <si>
    <t>From This Cert.</t>
  </si>
  <si>
    <t xml:space="preserve">F  </t>
  </si>
  <si>
    <t>MATERIALS STORED</t>
  </si>
  <si>
    <t xml:space="preserve">G  </t>
  </si>
  <si>
    <t>TOTAL COMPLETED &amp; STORED</t>
  </si>
  <si>
    <t xml:space="preserve">I  </t>
  </si>
  <si>
    <t>LESS RETAINAGE</t>
  </si>
  <si>
    <t>Minimum 5%</t>
  </si>
  <si>
    <t>Exceptions</t>
  </si>
  <si>
    <t xml:space="preserve">LESS RETAINAGE </t>
  </si>
  <si>
    <t>Previous</t>
  </si>
  <si>
    <t>TOTAL</t>
  </si>
  <si>
    <t>LESS PREVIOUS PAYMENTS</t>
  </si>
  <si>
    <t>AMOUNT THIS CERTIFICATE</t>
  </si>
  <si>
    <t xml:space="preserve"> </t>
  </si>
  <si>
    <r>
      <rPr>
        <b/>
        <sz val="10"/>
        <rFont val="Arial Narrow"/>
        <family val="2"/>
      </rPr>
      <t>CERTIFICATION BY BUILDER:</t>
    </r>
    <r>
      <rPr>
        <sz val="10"/>
        <rFont val="Arial Narrow"/>
        <family val="2"/>
      </rPr>
      <t xml:space="preserve">  According to the best of my knowledge and belief, I certify that all items and amounts shown on the face of this Application are correct, that all Work has been performed and material supplied  in full accordance with the terms and conditions of the Contract, and that all just and lawful bills against me and my Subcontractors for labor and equipment employed in the performance of this Contract have been paid in full in accordance with the terms and conditions.  I further certify that all Subcontractors providing service for the Work are  licensed according to the requirements of the State of Florida.</t>
    </r>
  </si>
  <si>
    <r>
      <t xml:space="preserve">State of _______, County of </t>
    </r>
    <r>
      <rPr>
        <sz val="10"/>
        <rFont val="Times New Roman"/>
        <family val="1"/>
      </rPr>
      <t xml:space="preserve"> </t>
    </r>
    <r>
      <rPr>
        <b/>
        <sz val="10"/>
        <rFont val="Times New Roman"/>
        <family val="1"/>
      </rPr>
      <t>________</t>
    </r>
  </si>
  <si>
    <r>
      <t>Subscribed and sworn before me this ___ day of ______</t>
    </r>
    <r>
      <rPr>
        <sz val="10"/>
        <rFont val="Times New Roman"/>
        <family val="1"/>
      </rPr>
      <t>,</t>
    </r>
    <r>
      <rPr>
        <b/>
        <sz val="10"/>
        <rFont val="Times New Roman"/>
        <family val="1"/>
      </rPr>
      <t xml:space="preserve"> 20___.</t>
    </r>
  </si>
  <si>
    <t>Notary Public:</t>
  </si>
  <si>
    <t>Commissions Expires:</t>
  </si>
  <si>
    <r>
      <rPr>
        <b/>
        <sz val="10"/>
        <rFont val="Arial"/>
        <family val="2"/>
      </rPr>
      <t>CERTIFICATION OF ARCHITECT/ENGINEER:</t>
    </r>
    <r>
      <rPr>
        <sz val="10"/>
        <rFont val="Arial"/>
        <family val="2"/>
      </rPr>
      <t xml:space="preserve"> I certify that I have checked and verified this Progress Payment Application; that to the best of my knowledge and belief the above application is a true statement of the value of the Work performed and the materials suitably stored on the site; and that the Work and materials included in this Certificate has been formed and materials supplied in accordance with the requirements of the Construction Documents and this Contract, and I approve for payment the Builder's certified amount noted above.</t>
    </r>
  </si>
  <si>
    <t>Architect/Engineer</t>
  </si>
  <si>
    <t>UNIVERSITY OF FLORIDA</t>
  </si>
  <si>
    <r>
      <t>C</t>
    </r>
    <r>
      <rPr>
        <b/>
        <sz val="11"/>
        <color indexed="9"/>
        <rFont val="Book Antiqua"/>
        <family val="1"/>
      </rPr>
      <t>HANGE</t>
    </r>
    <r>
      <rPr>
        <b/>
        <sz val="12"/>
        <color indexed="9"/>
        <rFont val="Book Antiqua"/>
        <family val="1"/>
      </rPr>
      <t xml:space="preserve"> O</t>
    </r>
    <r>
      <rPr>
        <b/>
        <sz val="11"/>
        <color indexed="9"/>
        <rFont val="Book Antiqua"/>
        <family val="1"/>
      </rPr>
      <t>RDER</t>
    </r>
    <r>
      <rPr>
        <b/>
        <sz val="12"/>
        <color indexed="9"/>
        <rFont val="Book Antiqua"/>
        <family val="1"/>
      </rPr>
      <t xml:space="preserve"> S</t>
    </r>
    <r>
      <rPr>
        <b/>
        <sz val="11"/>
        <color indexed="9"/>
        <rFont val="Book Antiqua"/>
        <family val="1"/>
      </rPr>
      <t>UMMARY</t>
    </r>
  </si>
  <si>
    <t>Change Orders Approved to Date</t>
  </si>
  <si>
    <t>Owner
Direct Purchase</t>
  </si>
  <si>
    <t>CM Contingency</t>
  </si>
  <si>
    <t>Bid Package Savings</t>
  </si>
  <si>
    <t>Change Order No.</t>
  </si>
  <si>
    <t>Description</t>
  </si>
  <si>
    <t>Additions</t>
  </si>
  <si>
    <t>Deductions</t>
  </si>
  <si>
    <t>ODP Tax Savings</t>
  </si>
  <si>
    <t>Sub-Total</t>
  </si>
  <si>
    <t>Net Amount of Change Orders</t>
  </si>
  <si>
    <t>THIS FORM MUST EQUAL THE NUMBERS ON THE SCHEDULE OF CONTRACT VALUES.</t>
  </si>
  <si>
    <t>PLEASE ENTER DEDUCTIONS AS NEGATIVE AMOUNTS.</t>
  </si>
  <si>
    <r>
      <t xml:space="preserve"> SCHEDULE OF CONTRACT VALUES</t>
    </r>
    <r>
      <rPr>
        <sz val="18"/>
        <color indexed="9"/>
        <rFont val="Book Antiqua"/>
        <family val="1"/>
      </rPr>
      <t xml:space="preserve"> </t>
    </r>
  </si>
  <si>
    <t>Invoice Number:</t>
  </si>
  <si>
    <t>PDC Project Number:</t>
  </si>
  <si>
    <t>Enter Number in SOV</t>
  </si>
  <si>
    <t>Add Project Name on SOV</t>
  </si>
  <si>
    <t>PO Number</t>
  </si>
  <si>
    <t>Add Contractor Name on SOV</t>
  </si>
  <si>
    <t>A</t>
  </si>
  <si>
    <t>B</t>
  </si>
  <si>
    <t>D</t>
  </si>
  <si>
    <t>E</t>
  </si>
  <si>
    <t>F</t>
  </si>
  <si>
    <t>G</t>
  </si>
  <si>
    <t>H</t>
  </si>
  <si>
    <t>I</t>
  </si>
  <si>
    <t xml:space="preserve">WORK COMPLETED </t>
  </si>
  <si>
    <t xml:space="preserve">MATERIALS </t>
  </si>
  <si>
    <t>% Complete</t>
  </si>
  <si>
    <t>Balance to Finish</t>
  </si>
  <si>
    <t>RETAINAGE</t>
  </si>
  <si>
    <t>CHANGE ORDERS</t>
  </si>
  <si>
    <t>Subcontractor Total Contract Amount &amp; Allowances</t>
  </si>
  <si>
    <t>Amount from Previous Month Pay Application</t>
  </si>
  <si>
    <t>This Period</t>
  </si>
  <si>
    <t>This Period Presently Stored</t>
  </si>
  <si>
    <t>Amount from Previous Month  Retainage</t>
  </si>
  <si>
    <t>This Period Retainage</t>
  </si>
  <si>
    <t>Contract Change</t>
  </si>
  <si>
    <t>Bid Package Savings/Loss</t>
  </si>
  <si>
    <t>Construction</t>
  </si>
  <si>
    <t>General</t>
  </si>
  <si>
    <t>Subcontractor Name</t>
  </si>
  <si>
    <t>Sub Total - Construction</t>
  </si>
  <si>
    <t>Total GMP</t>
  </si>
  <si>
    <t>This Pay Application:</t>
  </si>
  <si>
    <t>PDC Project No:</t>
  </si>
  <si>
    <t>C</t>
  </si>
  <si>
    <t>ITEM NO.</t>
  </si>
  <si>
    <t>DESCRIPTION OF WORK</t>
  </si>
  <si>
    <t>QUANTITY</t>
  </si>
  <si>
    <t>UNIT COST</t>
  </si>
  <si>
    <t>ORIGINAL GMP AMOUNT</t>
  </si>
  <si>
    <t>CURRENT</t>
  </si>
  <si>
    <t>COSTS</t>
  </si>
  <si>
    <t>UNITS</t>
  </si>
  <si>
    <t>LABOR</t>
  </si>
  <si>
    <t>BURDEN</t>
  </si>
  <si>
    <t>TO DATE</t>
  </si>
  <si>
    <t xml:space="preserve">PRIOR </t>
  </si>
  <si>
    <t>THIS PERIOD</t>
  </si>
  <si>
    <t>REMAINING</t>
  </si>
  <si>
    <t>Field employees</t>
  </si>
  <si>
    <t>AMOUNT</t>
  </si>
  <si>
    <t>Months</t>
  </si>
  <si>
    <t>Sub-Total Project Site Costs</t>
  </si>
  <si>
    <t xml:space="preserve">Note: </t>
  </si>
  <si>
    <r>
      <t>PLANNING DESIGN AND CONSTRUCTION</t>
    </r>
    <r>
      <rPr>
        <sz val="10"/>
        <rFont val="Book Antiqua"/>
        <family val="1"/>
      </rPr>
      <t/>
    </r>
  </si>
  <si>
    <t>www.facilities.ufl.edu</t>
  </si>
  <si>
    <t>BUSINESS AFFAIRS</t>
  </si>
  <si>
    <t>BUILDER PAY APPLICATION (CONSTRUCTION PHASE) CHECKLIST</t>
  </si>
  <si>
    <t xml:space="preserve">Project Name:  </t>
  </si>
  <si>
    <t xml:space="preserve">Project Number: </t>
  </si>
  <si>
    <t xml:space="preserve">Date:  </t>
  </si>
  <si>
    <t>DESCRIPTION</t>
  </si>
  <si>
    <t>PM</t>
  </si>
  <si>
    <t>CA</t>
  </si>
  <si>
    <t>First Pay Application:</t>
  </si>
  <si>
    <t>Compare Schedule of Values - Direct Costs (subcontractors) -  with Guaranteed Maximum Price Proposal to confirm correlation between documents</t>
  </si>
  <si>
    <t xml:space="preserve">Review Schedule of Values – Staffing and General Conditions (indirect cost) – and compare each line item to the negotiated estimates or allowances in the Guaranteed Maximum Price (GMP) Proposal </t>
  </si>
  <si>
    <t>All pay applications:</t>
  </si>
  <si>
    <t>Confirm that certificate was signed</t>
  </si>
  <si>
    <t>Confirm that bid savings (+/-) for all new trade packages is added to Schedule of Values (direct cost)</t>
  </si>
  <si>
    <t>Confirm that Owner Direct Purchase (ODP)  tax savings is added to Schedule of Values (direct cost)</t>
  </si>
  <si>
    <t>Confirm that ODP Change Order(s) to capture monies for deleted materials are pending or in-process</t>
  </si>
  <si>
    <t>Confirm that all  Change Order(s) (+/-) and their respective Change Order Proposals (COP) being billed are added to Schedule of Values</t>
  </si>
  <si>
    <t>Confirm that all “From Previous Certificate” column amounts in the Schedule of Values match to the prior pay application</t>
  </si>
  <si>
    <t>Check “This Period” billing for each subcontractor against Subcontractor’s invoice to confirm that billing is equal to or less than amount billed by subcontractor</t>
  </si>
  <si>
    <t>Review “Presently Stored” column and confirm that materials stored offsite have required documentation (photos and insurance)</t>
  </si>
  <si>
    <t xml:space="preserve">For all Staffing Costs and General Conditions allowable by Contract, review supporting documentation for completeness, mathematical accuracy, and reasonableness </t>
  </si>
  <si>
    <t xml:space="preserve">For all Staffing Costs and General Conditions, confirm that no duplicated invoices previously paid with a prior pay application are included in current pay application </t>
  </si>
  <si>
    <t>For all Staffing Costs and General Conditions, review supporting documents to assure that no mark-up, interest, late payment fees, etc. are included in expenditures</t>
  </si>
  <si>
    <t>Verify that the “Progress payment calculation” that accounts for ODP contract reductions is correct</t>
  </si>
  <si>
    <t>Confirm that all project-funded assets (to be turned over to Owner at end of project) are included on the Project Funded Furniture and Equipment Inventory Report</t>
  </si>
  <si>
    <t>Confirm that small and minority business firms are added to the Minority Business Enterprise Payment Status Report</t>
  </si>
  <si>
    <t>Spot-check all documentation for completeness, mathematical accuracy, and reasonableness</t>
  </si>
  <si>
    <t>Review comments &amp; discrepancies from previous pay application(s) for resolution, correction, etc.</t>
  </si>
  <si>
    <t>Closeout:</t>
  </si>
  <si>
    <t xml:space="preserve">Confirm that closeout change Order(s) was executed </t>
  </si>
  <si>
    <t>Confirm that all Substantial Completion (SC) and Final Completion (FC) deliverables and project-funded furniture &amp; equipment (F&amp;E) have been received</t>
  </si>
  <si>
    <t>Confirm that releases of lien have been received</t>
  </si>
  <si>
    <t>Perform reconciliation on Owner Direct Purchases</t>
  </si>
  <si>
    <t>Compatibility Report for ContractorPayApp for New Contract.xls</t>
  </si>
  <si>
    <t>Run on 5/12/2008 13:46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</si>
  <si>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</si>
  <si>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</si>
  <si>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</si>
  <si>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</si>
  <si>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GMP     Scheduled     Value</t>
  </si>
  <si>
    <t>Total                      Completed &amp; Stored                         to Date</t>
  </si>
  <si>
    <t>PLANNING, DESIGN AND CONSTRUCTION</t>
  </si>
  <si>
    <r>
      <t xml:space="preserve">DESCRIPTION OF WORK
</t>
    </r>
    <r>
      <rPr>
        <sz val="10"/>
        <rFont val="Arial Narrow"/>
        <family val="2"/>
      </rPr>
      <t>Trade Contractor Name &amp; Scope of Work</t>
    </r>
  </si>
  <si>
    <t>CA Notes:</t>
  </si>
  <si>
    <t>CO-00</t>
  </si>
  <si>
    <t>CO-01</t>
  </si>
  <si>
    <t>CO-02</t>
  </si>
  <si>
    <t>CO-03</t>
  </si>
  <si>
    <t>CO-04</t>
  </si>
  <si>
    <t>CO-05</t>
  </si>
  <si>
    <t>CO-06</t>
  </si>
  <si>
    <t>CO-07</t>
  </si>
  <si>
    <t>CO-08</t>
  </si>
  <si>
    <t>CO-09</t>
  </si>
  <si>
    <t>CO-10</t>
  </si>
  <si>
    <t>CO-11</t>
  </si>
  <si>
    <t>CO-12</t>
  </si>
  <si>
    <t>CO-13</t>
  </si>
  <si>
    <t>CO-14</t>
  </si>
  <si>
    <t>CO-15</t>
  </si>
  <si>
    <t>CO-16</t>
  </si>
  <si>
    <t>CO-17</t>
  </si>
  <si>
    <t>CO-18</t>
  </si>
  <si>
    <t>CO-19</t>
  </si>
  <si>
    <t>CO-20</t>
  </si>
  <si>
    <t>CO-21</t>
  </si>
  <si>
    <t>CO-22</t>
  </si>
  <si>
    <t>CO-23</t>
  </si>
  <si>
    <t>CO-24</t>
  </si>
  <si>
    <t>Subtotal</t>
  </si>
  <si>
    <t>PDC Use Only</t>
  </si>
  <si>
    <t>Date Received:</t>
  </si>
  <si>
    <t>Corrected Date Received:</t>
  </si>
  <si>
    <t>Enter Manually</t>
  </si>
  <si>
    <t>Trade Package</t>
  </si>
  <si>
    <t>CO # + (COP#, ODP#, Transfer, BO)</t>
  </si>
  <si>
    <t xml:space="preserve">Subtotal </t>
  </si>
  <si>
    <t>Direct Costs Not in GCs</t>
  </si>
  <si>
    <t>Compare with an initial Schedule of Values with the Construction Authorization values to ensure that each major cost category (Cost of the Work, Staffing, General Conditions, OH&amp;P, Bonds &amp; Insurance) matches.</t>
  </si>
  <si>
    <t>Check dates for all incurred costs against date of the Notice To Proceed (NTP) letter – costs incurred prior to the NTP are not reimbursable as a construction cost, except those authrized by the PM</t>
  </si>
  <si>
    <t>Confirm receipt of electronic monthly report.  This report must be filed in BIM360 according to filing guidelines.</t>
  </si>
  <si>
    <t>Compare "Scheduled Values" column with the rows and columns of the Approved GMP Authorization to ensure all values match precisely.</t>
  </si>
  <si>
    <t>Compare with an initial Schedule of Values (Total Contract Amount and Allowances) column match precisely with the executed contracts for each bid package to ensure proper “original” amounts are captured.</t>
  </si>
  <si>
    <r>
      <t xml:space="preserve">Confirm with and initial  per line that trade packages for all subcontractors listed in Schedule of Values ( direct cost) have been captured fiscally via a </t>
    </r>
    <r>
      <rPr>
        <b/>
        <sz val="10"/>
        <color theme="1"/>
        <rFont val="Arial Narrow"/>
        <family val="2"/>
      </rPr>
      <t>Change Order</t>
    </r>
  </si>
  <si>
    <t>Confirm with an initial accuracy of percent-complete estimates for each subcontractor’s work (i.e. do you agree that the in-place masonry is 35% complete?) and discuss or resolve as needed with Builder. A/E shall confirm the same.</t>
  </si>
  <si>
    <t>Confirm that all  Change Order(s) (+/-) and their respective Change Order Proposals (COP) added to the  SOV are approved by all parties.</t>
  </si>
  <si>
    <t>Check retainage to ensure that proper retainage is withheld for all direct and indirect costs - currently at 5%.</t>
  </si>
  <si>
    <t>Confirm with an initial retainage exceptions, if applicable</t>
  </si>
  <si>
    <t>Check “This Period” billing for each subcontractor against Subcontractor’s invoice to confirm that billing is equal to the amount billed by the subcontractor in their SOV back up</t>
  </si>
  <si>
    <t>Review “Presently Stored” column and confirm that materials stored offsite have required documentation (photos and insurance) included in this pay applicaton</t>
  </si>
  <si>
    <t>For all Staffing Costs and General Conditions allowable by Contract, review supporting documentation such as time sheets for all approved staff and % allocation of time billed per contract.</t>
  </si>
  <si>
    <t>Spot-Check all back up documentation for the GC re-imbursables documentation for completeness, mathematical accuracy, and reasonableness</t>
  </si>
  <si>
    <t>Write new and review comments &amp; discrepancies from previous pay application(s) for resolution, correction, etc. It is acceptable to postpone making changes of minor issues to the next pay application with a note comment on the application</t>
  </si>
  <si>
    <t>Confirm permanent Certificate of occupancy is in place</t>
  </si>
  <si>
    <t>Perform reconciliation and confirm associated change order on Owner Direct Purchases</t>
  </si>
  <si>
    <t>Confirm that closeout change Order(s) was executed and included in this final pay application</t>
  </si>
  <si>
    <t>Confirm all punchlist issues have been resolved, inspected and accepted</t>
  </si>
  <si>
    <t>Confirm that all Substantial Completion (SC) and Final Completion (FC) deliverables and project-funded furniture &amp; equipment (F&amp;E) have been received and documented</t>
  </si>
  <si>
    <t>Confirm that conditional or final releases of lien have been received for each of the line items on the SOV</t>
  </si>
  <si>
    <t>Confirm that all LEED documentation submittals have been provided and are complete</t>
  </si>
  <si>
    <t>Confirm Elevator Certificates have been received and documented</t>
  </si>
  <si>
    <t>Confirm that final approved TAB report has been received and files</t>
  </si>
  <si>
    <t>Confirm that all videos for UG and all Training videos have been received</t>
  </si>
  <si>
    <t>Confirm that all keys (master/slave) borrowed have been returned</t>
  </si>
  <si>
    <t>Confirm all one year warranty letters have been received and documented</t>
  </si>
  <si>
    <t>Confirm no outstanding invoices remain with Facilities Services Accounting for unpaid Utilities</t>
  </si>
  <si>
    <t>Confirm receipt of Asset Spreadsheet for PO&amp;M</t>
  </si>
  <si>
    <r>
      <t>Builder Contingency Value from the GMP-01</t>
    </r>
    <r>
      <rPr>
        <sz val="10"/>
        <color rgb="FFFF0000"/>
        <rFont val="Times New Roman"/>
        <family val="1"/>
      </rPr>
      <t>**</t>
    </r>
  </si>
  <si>
    <t>NOTES</t>
  </si>
  <si>
    <t>Final Pay Application Preparation for Reimbursables</t>
  </si>
  <si>
    <t>Final Pay</t>
  </si>
  <si>
    <t>Transfer of Balance to Owner</t>
  </si>
  <si>
    <t>1. Return Remaining Allowances</t>
  </si>
  <si>
    <t>2. Return Remaining Bid Savings</t>
  </si>
  <si>
    <t>3. Return Remaining Tax savings</t>
  </si>
  <si>
    <t>5. Return Remaining Staffing</t>
  </si>
  <si>
    <t>6. Return Remaining General Cond</t>
  </si>
  <si>
    <t>7. Sub Total</t>
  </si>
  <si>
    <t>8. Actual Percentage of OH&amp;P</t>
  </si>
  <si>
    <t xml:space="preserve">9. Return OH&amp;P based on #7 above </t>
  </si>
  <si>
    <t>Add / Credit</t>
  </si>
  <si>
    <t>Allowances - CO#</t>
  </si>
  <si>
    <t>Bid Savings - CO#</t>
  </si>
  <si>
    <t>Tax Savings - CO#</t>
  </si>
  <si>
    <t>Confirm that all red lined documents and as-builts Revit Model have been received and documented - PDF Format</t>
  </si>
  <si>
    <t>PROJECT FUNDED FURNITURE AND EQUIPMENT INVENTORY</t>
  </si>
  <si>
    <t>*Items purchased under Article 4.2(b) using project funds are to be inventoried at each Pay Application and surveyed and returned to the Owner at completion of the project.</t>
  </si>
  <si>
    <t>Payment Application No.:</t>
  </si>
  <si>
    <t>Serial No.
(or other ID)</t>
  </si>
  <si>
    <t>Date
Purchased</t>
  </si>
  <si>
    <t>Paid under Pay. App. No.</t>
  </si>
  <si>
    <t>Sched. of Values Item No.</t>
  </si>
  <si>
    <t>Quantity</t>
  </si>
  <si>
    <t>Unit Price</t>
  </si>
  <si>
    <t>Sub-Total
Amount</t>
  </si>
  <si>
    <t>Comments</t>
  </si>
  <si>
    <t>Total</t>
  </si>
  <si>
    <t>Submitted by:</t>
  </si>
  <si>
    <t>Inventory surveyed or returned to the Owner:                       (Signed on Final Certificate of Partial Payment)</t>
  </si>
  <si>
    <t>Inventory surveyed or returned to the Owner:                                        (Signed on Final Certificate of Partial Payment)</t>
  </si>
  <si>
    <t>Contractor</t>
  </si>
  <si>
    <t>PDC Project Manager*</t>
  </si>
  <si>
    <t>PDC Contract Administrator*</t>
  </si>
  <si>
    <t>Enter Amount Manually</t>
  </si>
  <si>
    <t xml:space="preserve">Approved GMP Staffing Value: </t>
  </si>
  <si>
    <t xml:space="preserve">Approved Vehicle Costs Value: </t>
  </si>
  <si>
    <t>Date Uploaded to UF Marketplace:</t>
  </si>
  <si>
    <t>This reports covers Small, HUB Zone, Minority, Small Disadvantaged, Veteran, Service-Disable Veteran and Women-Owned Businesses.</t>
  </si>
  <si>
    <t xml:space="preserve">Dwan Courtney, Director
dwan@ufl.edu
</t>
  </si>
  <si>
    <t xml:space="preserve">SUBMIT to: </t>
  </si>
  <si>
    <t>Totals</t>
  </si>
  <si>
    <t>*CSMBE - Certified Small and Minority Business Enterprises</t>
  </si>
  <si>
    <t>% Particpation to Date                                                         (total amount paid to CSMBE Firm/GMP)</t>
  </si>
  <si>
    <t>Unpaid Balance</t>
  </si>
  <si>
    <t>Total amount paid
to CSMBE Firm</t>
  </si>
  <si>
    <t>Original
Subcontract Amount</t>
  </si>
  <si>
    <t>Trade Services or Supplies /
Materials Provided by CSMBE*</t>
  </si>
  <si>
    <r>
      <t xml:space="preserve">Name of CSMBE Firm
</t>
    </r>
    <r>
      <rPr>
        <sz val="10"/>
        <rFont val="Arial Narrow"/>
        <family val="2"/>
      </rPr>
      <t>(Certified by the State of Florida’s  Office of Supplier Diversity)</t>
    </r>
  </si>
  <si>
    <t>UF Project No.</t>
  </si>
  <si>
    <t>UF Project Name</t>
  </si>
  <si>
    <t>Construction Manager:</t>
  </si>
  <si>
    <r>
      <t>S</t>
    </r>
    <r>
      <rPr>
        <sz val="9"/>
        <rFont val="Arial"/>
        <family val="2"/>
      </rPr>
      <t xml:space="preserve">UPPLEMENT TO </t>
    </r>
    <r>
      <rPr>
        <sz val="10"/>
        <rFont val="Arial"/>
        <family val="2"/>
      </rPr>
      <t>C</t>
    </r>
    <r>
      <rPr>
        <sz val="9"/>
        <rFont val="Arial"/>
        <family val="2"/>
      </rPr>
      <t xml:space="preserve">ONTRACTOR’S </t>
    </r>
    <r>
      <rPr>
        <b/>
        <sz val="10"/>
        <rFont val="Arial"/>
        <family val="2"/>
      </rPr>
      <t>F</t>
    </r>
    <r>
      <rPr>
        <b/>
        <sz val="9"/>
        <rFont val="Arial"/>
        <family val="2"/>
      </rPr>
      <t>INAL</t>
    </r>
    <r>
      <rPr>
        <sz val="9"/>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</si>
  <si>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t>Pay Application No.:</t>
  </si>
  <si>
    <r>
      <t>S</t>
    </r>
    <r>
      <rPr>
        <sz val="9"/>
        <rFont val="Arial"/>
        <family val="2"/>
      </rPr>
      <t xml:space="preserve">UPPLEMENT TO </t>
    </r>
    <r>
      <rPr>
        <sz val="10"/>
        <rFont val="Arial"/>
        <family val="2"/>
      </rPr>
      <t>C</t>
    </r>
    <r>
      <rPr>
        <sz val="9"/>
        <rFont val="Arial"/>
        <family val="2"/>
      </rPr>
      <t xml:space="preserve">ONTRACTOR’S </t>
    </r>
    <r>
      <rPr>
        <b/>
        <sz val="10"/>
        <rFont val="Arial"/>
        <family val="2"/>
      </rPr>
      <t>P</t>
    </r>
    <r>
      <rPr>
        <b/>
        <sz val="9"/>
        <rFont val="Arial"/>
        <family val="2"/>
      </rPr>
      <t>ARTIAL</t>
    </r>
    <r>
      <rPr>
        <b/>
        <sz val="10"/>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</si>
  <si>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r>
      <t>U</t>
    </r>
    <r>
      <rPr>
        <b/>
        <sz val="8"/>
        <rFont val="Book Antiqua"/>
        <family val="1"/>
      </rPr>
      <t xml:space="preserve">NIVERSITY OF </t>
    </r>
    <r>
      <rPr>
        <b/>
        <sz val="10"/>
        <rFont val="Book Antiqua"/>
        <family val="1"/>
      </rPr>
      <t>F</t>
    </r>
    <r>
      <rPr>
        <b/>
        <sz val="8"/>
        <rFont val="Book Antiqua"/>
        <family val="1"/>
      </rPr>
      <t>LORIDA</t>
    </r>
  </si>
  <si>
    <r>
      <t>Subscribed and sworn before me this ___ day of ______</t>
    </r>
    <r>
      <rPr>
        <sz val="14"/>
        <rFont val="Times New Roman"/>
        <family val="1"/>
      </rPr>
      <t>,</t>
    </r>
    <r>
      <rPr>
        <b/>
        <sz val="14"/>
        <rFont val="Times New Roman"/>
        <family val="1"/>
      </rPr>
      <t xml:space="preserve"> 20___.</t>
    </r>
  </si>
  <si>
    <r>
      <t xml:space="preserve">State of _______, County of </t>
    </r>
    <r>
      <rPr>
        <sz val="14"/>
        <rFont val="Times New Roman"/>
        <family val="1"/>
      </rPr>
      <t xml:space="preserve"> </t>
    </r>
    <r>
      <rPr>
        <b/>
        <sz val="14"/>
        <rFont val="Times New Roman"/>
        <family val="1"/>
      </rPr>
      <t>______________________________</t>
    </r>
    <r>
      <rPr>
        <b/>
        <u/>
        <sz val="14"/>
        <rFont val="Times New Roman"/>
        <family val="1"/>
      </rPr>
      <t xml:space="preserve">  </t>
    </r>
  </si>
  <si>
    <t>2B</t>
  </si>
  <si>
    <t>Demolition</t>
  </si>
  <si>
    <t>6D</t>
  </si>
  <si>
    <t>General Trade</t>
  </si>
  <si>
    <t>8D</t>
  </si>
  <si>
    <t>Door/Hardware</t>
  </si>
  <si>
    <t>9A</t>
  </si>
  <si>
    <t>9B</t>
  </si>
  <si>
    <t>9C</t>
  </si>
  <si>
    <t>9D</t>
  </si>
  <si>
    <t>Painting</t>
  </si>
  <si>
    <t>Acoustics</t>
  </si>
  <si>
    <t>Flooring</t>
  </si>
  <si>
    <t>GB Assembly</t>
  </si>
  <si>
    <t>10A</t>
  </si>
  <si>
    <t>Specialization</t>
  </si>
  <si>
    <t>15A</t>
  </si>
  <si>
    <t>15C</t>
  </si>
  <si>
    <t>Fire Protection</t>
  </si>
  <si>
    <t>HVAC</t>
  </si>
  <si>
    <t>16A</t>
  </si>
  <si>
    <t>Electrical</t>
  </si>
  <si>
    <t>PDC Project No.:</t>
  </si>
  <si>
    <t>UNIT</t>
  </si>
  <si>
    <t>COST</t>
  </si>
  <si>
    <t>ORIGINAL GMP</t>
  </si>
  <si>
    <t>MATERIAL</t>
  </si>
  <si>
    <t>SAVINGS</t>
  </si>
  <si>
    <t>Builder's risk insurance</t>
  </si>
  <si>
    <t>Payment &amp; Performance bonds</t>
  </si>
  <si>
    <t>General Liability Insurance</t>
  </si>
  <si>
    <t>TOTAL- GENERAL CONDITIONS</t>
  </si>
  <si>
    <t>ODP TAX SAVINGS</t>
  </si>
  <si>
    <t>BID PACKAGE SAVINGS</t>
  </si>
  <si>
    <t>UF Project Number:</t>
  </si>
  <si>
    <t>Lump Sum</t>
  </si>
  <si>
    <t>Actual Expenditures</t>
  </si>
  <si>
    <t>General Conditions (LS)</t>
  </si>
  <si>
    <t>LS</t>
  </si>
  <si>
    <t>Pre-Con Fees</t>
  </si>
  <si>
    <t>Building &amp; Permit fee</t>
  </si>
  <si>
    <t>Heavy Equipment Rental</t>
  </si>
  <si>
    <t>Scaffolding Rental</t>
  </si>
  <si>
    <t>Survey/Tests</t>
  </si>
  <si>
    <t>Material Testing</t>
  </si>
  <si>
    <t>Final Cleaning</t>
  </si>
  <si>
    <t>MOT/Flagmen</t>
  </si>
  <si>
    <t>New Building Utilities (if required)</t>
  </si>
  <si>
    <t>Swing Space Rental</t>
  </si>
  <si>
    <t>TOTAL- GENERAL CONDITIONS LS</t>
  </si>
  <si>
    <t>TOTAL- GENERAL CONDITIONS (Bond, Insurances, Permit, Pre-Con Fees)</t>
  </si>
  <si>
    <t>General Conditions Actual Expenditures (excl. Bond, Insurances, Permit, Pre-con fees)</t>
  </si>
  <si>
    <t>General Conditions (Bond, Insurances, Permit, Pre-con fees)</t>
  </si>
  <si>
    <t>TOTAL- GENERAL CONDITIONS ACTUAL EXPENDITURES (excl. Bond, Insurances, Permit, Pre-Con Fees)</t>
  </si>
  <si>
    <t>7B</t>
  </si>
  <si>
    <t>1A</t>
  </si>
  <si>
    <t>3A</t>
  </si>
  <si>
    <t>4A</t>
  </si>
  <si>
    <t>5A</t>
  </si>
  <si>
    <t>17A</t>
  </si>
  <si>
    <t>For Majors, remove the Pre-Con and permit Fees from this line.</t>
  </si>
  <si>
    <t>2024####</t>
  </si>
  <si>
    <t>Sub-Total Project Site Personnel This Period</t>
  </si>
  <si>
    <t>Job Site Const Vehicles Includes fuel/repairs/maint and related</t>
  </si>
  <si>
    <t>Other Approved Costs</t>
  </si>
  <si>
    <t xml:space="preserve">Final Conditional Release of Lien (CROL) Pay App # Received </t>
  </si>
  <si>
    <t>Pay App #</t>
  </si>
  <si>
    <t>Notes</t>
  </si>
  <si>
    <t>Builder Contingency</t>
  </si>
  <si>
    <t>BUILDER’S SMALL AND MINORITY BUSINESS ENTERPRISE PAYMENT STATUS REPORT FORM</t>
  </si>
  <si>
    <t>BUILDER      CONTINGENCY</t>
  </si>
  <si>
    <t>Project Site Cost</t>
  </si>
  <si>
    <t>Project Personnel</t>
  </si>
  <si>
    <t>Adjustments to the Schedule of Values allowances under CM Article 4.2.2, D/B Article 7.4.2, and D/B/B Article 5.2 are permitted only when documented through the Change Order process.</t>
  </si>
  <si>
    <t>BUILDER CONTINGENCY</t>
  </si>
  <si>
    <r>
      <t xml:space="preserve">* All change order numbers shall be used consecutively and only once. Builder shall prepare change orders for all ODPs, trade buyouts and approved transfers. </t>
    </r>
    <r>
      <rPr>
        <sz val="8"/>
        <color rgb="FFFF0000"/>
        <rFont val="Arial Narrow"/>
        <family val="2"/>
      </rPr>
      <t>**</t>
    </r>
    <r>
      <rPr>
        <sz val="8"/>
        <rFont val="Arial Narrow"/>
        <family val="2"/>
      </rPr>
      <t>Add another line for any future GMPs</t>
    </r>
  </si>
  <si>
    <t>* % completed calculation for progress payments adjusted to reflect ODP Program intended for both Builder Project and Overhead Fee and the A/E Construction Administration Phase services fee.</t>
  </si>
  <si>
    <t xml:space="preserve">Builder Staffing Costs </t>
  </si>
  <si>
    <t>Subtotal Builder Staffing Costs</t>
  </si>
  <si>
    <t>Builder General Conditions (Lump Sum)</t>
  </si>
  <si>
    <r>
      <t xml:space="preserve">ITEM NO.
</t>
    </r>
    <r>
      <rPr>
        <sz val="10"/>
        <rFont val="Arial Narrow"/>
        <family val="2"/>
      </rPr>
      <t>(Builder's Cost Codes)</t>
    </r>
  </si>
  <si>
    <t>Subtotal Builder GCs (Lump Sum )</t>
  </si>
  <si>
    <t>Builder General Conditions (Actual Expenditures excl. bond, insurance, permit, pre-con fees)</t>
  </si>
  <si>
    <t>Subtotal Builder GCs (Actual Expenditures excl. Bond, Insurances, Permit, Pre-Con fees)</t>
  </si>
  <si>
    <t>Total Construction, Builder Contingency, Staffing &amp; General Conditions (LS &amp; Actual Exp. excl. Bond, Insurances, Permit, Pre-Con Fees)</t>
  </si>
  <si>
    <t>Builder Overhead  &amp; Profit</t>
  </si>
  <si>
    <t>Subtotal Builder Profit &amp; Overhead</t>
  </si>
  <si>
    <t>Builder General Conditions (Bond, Insurances, Permit, Pre-Con Fees)</t>
  </si>
  <si>
    <t>Subtotal Builder GCs (Bond, Insurances, Permit, Pre-Con Fees)</t>
  </si>
  <si>
    <t>4. Return Remaining Builder Contigency</t>
  </si>
  <si>
    <t xml:space="preserve">CM 4.2.2(iii)                                                                                              D/B 7.4.2(iii)                     D/B/B 5.2 </t>
  </si>
  <si>
    <t xml:space="preserve">CM 4.2.2(i)                           D/B 7.4.2(i)                    D/B/B 5.2                         </t>
  </si>
  <si>
    <t>SCHEDULE OF CONTRACT VALUES - STAFFING COSTS (ARTICLE 4.2.2 CM, 7.4.2 D/B, &amp; 5.2 D/B/B)</t>
  </si>
  <si>
    <t>SCHEDULE OF CONTRACT VALUES - GENERAL CONDITIONS COST (ARTICLE 4.2.3 CM, 7.4.3 D/B, &amp; 5.2 D/B/B)</t>
  </si>
  <si>
    <t>Adjustments to the Schedule of Values allowances under CM Article 4.2.3, D/B Article 7.4.3, and D/B/B Article 5.2 are permitted only when documented through the Change Order process.</t>
  </si>
  <si>
    <t>4.2.2 CM     7.4.2 D/B 5.2 D/B/B</t>
  </si>
  <si>
    <t xml:space="preserve">4.2.3a CM                                      7.4.3a D/B                                 5.2a D/B/B </t>
  </si>
  <si>
    <t>4.2.3b CM                                                  7.4.3b D/B                                 5.2b D/B/B</t>
  </si>
  <si>
    <t>4.2.3c CM                               4.2.3c D/B                                  5.2c D/B/B</t>
  </si>
  <si>
    <t>4.2.3b CM    7.2.3b D/B 5.2b D/B/B</t>
  </si>
  <si>
    <t>4.2.3a CM            7.4.3a D/B 5.2a D/B/B</t>
  </si>
  <si>
    <t>4.2.3c CM 7.4.3c D/B 5.2c D/B/B</t>
  </si>
  <si>
    <t>4.2.5 CM                7.4.5 D/B 5.2 D/B/B</t>
  </si>
  <si>
    <t>4.2.4 CM    7.4.4 D/B 5.2 D/B/B</t>
  </si>
  <si>
    <t>Confirm reconciliation of Builder's insurance and bond final costs for any refunds to Owner</t>
  </si>
  <si>
    <t>Subtotal Builder Contingency</t>
  </si>
  <si>
    <t>PHASED CONSTRUCTION SUMMARY</t>
  </si>
  <si>
    <t>Cost of Work</t>
  </si>
  <si>
    <t>Staffing Cost</t>
  </si>
  <si>
    <t>Overhead &amp; Profit</t>
  </si>
  <si>
    <t>General Conditions</t>
  </si>
  <si>
    <t>ERP/GMP Total</t>
  </si>
  <si>
    <t>ERP/GMP No.</t>
  </si>
  <si>
    <t>ERP/GMP 1</t>
  </si>
  <si>
    <t>Description of ERP/GMP</t>
  </si>
  <si>
    <t>ERP/GMP 2</t>
  </si>
  <si>
    <t>Net Amount Shown in GMP Scheduled Value</t>
  </si>
  <si>
    <t>THIS FORM MUST EQUAL THE GMP SCHEDULED VALUE</t>
  </si>
  <si>
    <t>Project Manager Name</t>
  </si>
  <si>
    <t>General Superintendent Name</t>
  </si>
  <si>
    <t>Assistant Superintendent Name</t>
  </si>
  <si>
    <t>MEP Superintendent Name</t>
  </si>
  <si>
    <t>Safety Engineer Name</t>
  </si>
  <si>
    <t>Project Engineer Name</t>
  </si>
  <si>
    <t>Administrative Assistant Name</t>
  </si>
  <si>
    <t>Other</t>
  </si>
  <si>
    <t>This report is for both Major and Minor projects.</t>
  </si>
  <si>
    <t>Monthly Lump Sum Costs to be billed per month (Staffing Cost/# of Months)</t>
  </si>
  <si>
    <t>Hrs</t>
  </si>
  <si>
    <r>
      <rPr>
        <b/>
        <sz val="16"/>
        <rFont val="Arial Narrow"/>
        <family val="2"/>
      </rPr>
      <t>CERTIFICATION BY BUILDER:</t>
    </r>
    <r>
      <rPr>
        <sz val="16"/>
        <rFont val="Arial Narrow"/>
        <family val="2"/>
      </rPr>
      <t xml:space="preserve">  According to the best of my knowledge and belief, I certify that all field employees’ hours shown during this pay period are a true and accurate reflection of the hours worked.</t>
    </r>
  </si>
  <si>
    <t>Job Site Const Vehicles Includes fuel/repairs/maint and related (MINOR PROJECTS ONLY)</t>
  </si>
  <si>
    <t>Updated March 2024</t>
  </si>
  <si>
    <t xml:space="preserve">Small Business Relations
971 Elmore Hall / PO Box 115250  Gainesville, FL  32611-5250
</t>
  </si>
  <si>
    <t>P: (352) 392-0380  
www.sbr.admin.ufl.edu</t>
  </si>
  <si>
    <t>SMALL BUSINESS RELATIONS</t>
  </si>
  <si>
    <t xml:space="preserve">Confirm that small and minority business firms are added to the Minority Business Enterprise Payment Status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</si>
</sst>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mmm\ d\,\ yyyy"/>
    <numFmt numFmtId="165" formatCode="0.0%"/>
    <numFmt numFmtId="166" formatCode="00.000"/>
    <numFmt numFmtId="167" formatCode="[$$-409]#,##0.00_);[Red]\([$$-409]#,##0.00\)"/>
  </numFmts>
  <fonts count="83" x14ac:knownFonts="1">
    <font>
      <sz val="10"/>
      <name val="Arial"/>
    </font>
    <font>
      <sz val="10"/>
      <name val="Arial"/>
      <family val="2"/>
    </font>
    <font>
      <b/>
      <sz val="11"/>
      <color indexed="9"/>
      <name val="Book Antiqua"/>
      <family val="1"/>
    </font>
    <font>
      <sz val="10"/>
      <name val="Times New Roman"/>
      <family val="1"/>
    </font>
    <font>
      <sz val="10"/>
      <name val="Book Antiqua"/>
      <family val="1"/>
    </font>
    <font>
      <sz val="11"/>
      <name val="Book Antiqua"/>
      <family val="1"/>
    </font>
    <font>
      <b/>
      <sz val="12"/>
      <color indexed="9"/>
      <name val="Book Antiqua"/>
      <family val="1"/>
    </font>
    <font>
      <b/>
      <sz val="10"/>
      <name val="Arial"/>
      <family val="2"/>
    </font>
    <font>
      <sz val="8"/>
      <name val="Arial Narrow"/>
      <family val="2"/>
    </font>
    <font>
      <sz val="10"/>
      <name val="Arial Narrow"/>
      <family val="2"/>
    </font>
    <font>
      <b/>
      <sz val="9"/>
      <name val="Arial Narrow"/>
      <family val="2"/>
    </font>
    <font>
      <sz val="9"/>
      <name val="Arial Narrow"/>
      <family val="2"/>
    </font>
    <font>
      <b/>
      <sz val="10"/>
      <name val="Arial Narrow"/>
      <family val="2"/>
    </font>
    <font>
      <b/>
      <sz val="10"/>
      <name val="Times New Roman"/>
      <family val="1"/>
    </font>
    <font>
      <sz val="9"/>
      <name val="Times New Roman"/>
      <family val="1"/>
    </font>
    <font>
      <b/>
      <sz val="20"/>
      <name val="Times New Roman"/>
      <family val="1"/>
    </font>
    <font>
      <b/>
      <sz val="8"/>
      <name val="Arial Narrow"/>
      <family val="2"/>
    </font>
    <font>
      <sz val="10"/>
      <name val="Arial"/>
      <family val="2"/>
    </font>
    <font>
      <b/>
      <sz val="10"/>
      <color indexed="10"/>
      <name val="Times New Roman"/>
      <family val="1"/>
    </font>
    <font>
      <b/>
      <sz val="10"/>
      <color indexed="12"/>
      <name val="Times New Roman"/>
      <family val="1"/>
    </font>
    <font>
      <b/>
      <sz val="10"/>
      <color indexed="17"/>
      <name val="Times New Roman"/>
      <family val="1"/>
    </font>
    <font>
      <b/>
      <sz val="9"/>
      <name val="Arial"/>
      <family val="2"/>
    </font>
    <font>
      <u/>
      <sz val="10"/>
      <color indexed="12"/>
      <name val="Arial"/>
      <family val="2"/>
    </font>
    <font>
      <sz val="8"/>
      <name val="Arial"/>
      <family val="2"/>
    </font>
    <font>
      <sz val="11"/>
      <name val="Arial"/>
      <family val="2"/>
    </font>
    <font>
      <sz val="10"/>
      <color indexed="9"/>
      <name val="Times New Roman"/>
      <family val="1"/>
    </font>
    <font>
      <b/>
      <sz val="10"/>
      <color indexed="12"/>
      <name val="Arial"/>
      <family val="2"/>
    </font>
    <font>
      <b/>
      <sz val="10"/>
      <color indexed="8"/>
      <name val="Times New Roman"/>
      <family val="1"/>
    </font>
    <font>
      <b/>
      <sz val="12"/>
      <name val="Arial Narrow"/>
      <family val="2"/>
    </font>
    <font>
      <sz val="12"/>
      <name val="Arial"/>
      <family val="2"/>
    </font>
    <font>
      <b/>
      <sz val="11"/>
      <name val="Book Antiqua"/>
      <family val="1"/>
    </font>
    <font>
      <b/>
      <sz val="12"/>
      <name val="Book Antiqua"/>
      <family val="1"/>
    </font>
    <font>
      <b/>
      <sz val="12"/>
      <name val="Arial"/>
      <family val="2"/>
    </font>
    <font>
      <b/>
      <sz val="14"/>
      <color indexed="9"/>
      <name val="Book Antiqua"/>
      <family val="1"/>
    </font>
    <font>
      <sz val="14"/>
      <name val="Arial"/>
      <family val="2"/>
    </font>
    <font>
      <sz val="16"/>
      <name val="Arial"/>
      <family val="2"/>
    </font>
    <font>
      <b/>
      <sz val="18"/>
      <color indexed="9"/>
      <name val="Book Antiqua"/>
      <family val="1"/>
    </font>
    <font>
      <sz val="18"/>
      <color indexed="9"/>
      <name val="Book Antiqua"/>
      <family val="1"/>
    </font>
    <font>
      <sz val="18"/>
      <name val="Arial"/>
      <family val="2"/>
    </font>
    <font>
      <b/>
      <sz val="16"/>
      <name val="Book Antiqua"/>
      <family val="1"/>
    </font>
    <font>
      <b/>
      <sz val="16"/>
      <name val="Arial"/>
      <family val="2"/>
    </font>
    <font>
      <b/>
      <sz val="11"/>
      <name val="Arial"/>
      <family val="2"/>
    </font>
    <font>
      <b/>
      <sz val="16"/>
      <name val="Times New Roman"/>
      <family val="1"/>
    </font>
    <font>
      <sz val="11"/>
      <color theme="0"/>
      <name val="Calibri"/>
      <family val="2"/>
      <scheme val="minor"/>
    </font>
    <font>
      <b/>
      <sz val="11"/>
      <color theme="0"/>
      <name val="Calibri"/>
      <family val="2"/>
      <scheme val="minor"/>
    </font>
    <font>
      <b/>
      <sz val="11"/>
      <name val="Calibri"/>
      <family val="2"/>
      <scheme val="minor"/>
    </font>
    <font>
      <sz val="11"/>
      <name val="Calibri"/>
      <family val="2"/>
      <scheme val="minor"/>
    </font>
    <font>
      <b/>
      <sz val="12"/>
      <color theme="1"/>
      <name val="Calibri"/>
      <family val="2"/>
      <scheme val="minor"/>
    </font>
    <font>
      <sz val="10"/>
      <color theme="1"/>
      <name val="Calibri"/>
      <family val="2"/>
      <scheme val="minor"/>
    </font>
    <font>
      <sz val="10"/>
      <color theme="1"/>
      <name val="Arial Narrow"/>
      <family val="2"/>
    </font>
    <font>
      <b/>
      <sz val="9"/>
      <color theme="1"/>
      <name val="Book Antiqua"/>
      <family val="1"/>
    </font>
    <font>
      <sz val="8"/>
      <color rgb="FF0000FF"/>
      <name val="Arial"/>
      <family val="2"/>
    </font>
    <font>
      <sz val="8"/>
      <color rgb="FF0000FF"/>
      <name val="Arial Narrow"/>
      <family val="2"/>
    </font>
    <font>
      <b/>
      <sz val="14"/>
      <name val="Times New Roman"/>
      <family val="1"/>
    </font>
    <font>
      <b/>
      <sz val="14"/>
      <name val="Arial Narrow"/>
      <family val="2"/>
    </font>
    <font>
      <b/>
      <sz val="11"/>
      <name val="Arial Narrow"/>
      <family val="2"/>
    </font>
    <font>
      <b/>
      <sz val="10"/>
      <color theme="1"/>
      <name val="Arial Narrow"/>
      <family val="2"/>
    </font>
    <font>
      <sz val="10"/>
      <color rgb="FFFF0000"/>
      <name val="Times New Roman"/>
      <family val="1"/>
    </font>
    <font>
      <sz val="8"/>
      <color rgb="FFFF0000"/>
      <name val="Arial Narrow"/>
      <family val="2"/>
    </font>
    <font>
      <b/>
      <i/>
      <sz val="11"/>
      <color theme="1"/>
      <name val="Arial Narrow"/>
      <family val="2"/>
    </font>
    <font>
      <b/>
      <i/>
      <sz val="12"/>
      <color theme="1"/>
      <name val="Arial Narrow"/>
      <family val="2"/>
    </font>
    <font>
      <b/>
      <i/>
      <sz val="14"/>
      <color theme="1"/>
      <name val="Arial Narrow"/>
      <family val="2"/>
    </font>
    <font>
      <sz val="10"/>
      <color rgb="FFFF0000"/>
      <name val="Arial"/>
      <family val="2"/>
    </font>
    <font>
      <sz val="10"/>
      <color rgb="FF7030A0"/>
      <name val="Arial"/>
      <family val="2"/>
    </font>
    <font>
      <b/>
      <sz val="12"/>
      <name val="Times New Roman"/>
      <family val="1"/>
    </font>
    <font>
      <b/>
      <sz val="11"/>
      <color rgb="FF0000FF"/>
      <name val="Times New Roman"/>
      <family val="1"/>
    </font>
    <font>
      <b/>
      <sz val="9"/>
      <name val="Times New Roman"/>
      <family val="1"/>
    </font>
    <font>
      <sz val="12"/>
      <color theme="0"/>
      <name val="Book Antiqua"/>
      <family val="1"/>
    </font>
    <font>
      <sz val="10"/>
      <color theme="0"/>
      <name val="Arial"/>
      <family val="2"/>
    </font>
    <font>
      <u/>
      <sz val="9"/>
      <color indexed="12"/>
      <name val="Arial Narrow"/>
      <family val="2"/>
    </font>
    <font>
      <sz val="9"/>
      <name val="Arial"/>
      <family val="2"/>
    </font>
    <font>
      <b/>
      <sz val="10"/>
      <name val="Book Antiqua"/>
      <family val="1"/>
    </font>
    <font>
      <b/>
      <sz val="8"/>
      <name val="Book Antiqua"/>
      <family val="1"/>
    </font>
    <font>
      <sz val="16"/>
      <name val="Arial Narrow"/>
      <family val="2"/>
    </font>
    <font>
      <b/>
      <sz val="16"/>
      <name val="Arial Narrow"/>
      <family val="2"/>
    </font>
    <font>
      <sz val="14"/>
      <name val="Arial Narrow"/>
      <family val="2"/>
    </font>
    <font>
      <sz val="14"/>
      <name val="Times New Roman"/>
      <family val="1"/>
    </font>
    <font>
      <b/>
      <u/>
      <sz val="14"/>
      <name val="Times New Roman"/>
      <family val="1"/>
    </font>
    <font>
      <sz val="12"/>
      <name val="Book Antiqua"/>
      <family val="1"/>
    </font>
    <font>
      <b/>
      <sz val="8"/>
      <name val="Arial"/>
      <family val="2"/>
    </font>
    <font>
      <b/>
      <sz val="11"/>
      <color rgb="FF0000FF"/>
      <name val="Arial Narrow"/>
      <family val="2"/>
    </font>
    <font>
      <u/>
      <sz val="8"/>
      <color indexed="12"/>
      <name val="Book Antiqua"/>
      <family val="1"/>
    </font>
    <font>
      <b/>
      <sz val="10"/>
      <color rgb="FFFFFFFF"/>
      <name val="Book Antiqua"/>
      <family val="1"/>
    </font>
  </fonts>
  <fills count="2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A5A5A5"/>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6" tint="0.59999389629810485"/>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bgColor indexed="64"/>
      </patternFill>
    </fill>
    <fill>
      <patternFill patternType="solid">
        <fgColor theme="3" tint="0.79998168889431442"/>
        <bgColor indexed="64"/>
      </patternFill>
    </fill>
  </fills>
  <borders count="219">
    <border>
      <left/>
      <right/>
      <top/>
      <bottom/>
      <diagonal/>
    </border>
    <border>
      <left/>
      <right style="hair">
        <color indexed="64"/>
      </right>
      <top style="hair">
        <color indexed="64"/>
      </top>
      <bottom style="hair">
        <color indexed="64"/>
      </bottom>
      <diagonal/>
    </border>
    <border>
      <left/>
      <right/>
      <top style="thick">
        <color indexed="64"/>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ck">
        <color indexed="64"/>
      </top>
      <bottom style="medium">
        <color indexed="64"/>
      </bottom>
      <diagonal/>
    </border>
    <border>
      <left/>
      <right style="thick">
        <color indexed="64"/>
      </right>
      <top/>
      <bottom style="thick">
        <color indexed="64"/>
      </bottom>
      <diagonal/>
    </border>
    <border>
      <left style="thick">
        <color indexed="64"/>
      </left>
      <right/>
      <top/>
      <bottom style="thin">
        <color indexed="64"/>
      </bottom>
      <diagonal/>
    </border>
    <border>
      <left style="hair">
        <color indexed="64"/>
      </left>
      <right style="thick">
        <color indexed="64"/>
      </right>
      <top/>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bottom style="medium">
        <color indexed="64"/>
      </bottom>
      <diagonal/>
    </border>
    <border>
      <left style="thick">
        <color indexed="64"/>
      </left>
      <right/>
      <top/>
      <bottom style="hair">
        <color indexed="64"/>
      </bottom>
      <diagonal/>
    </border>
    <border>
      <left style="thick">
        <color indexed="64"/>
      </left>
      <right/>
      <top/>
      <bottom style="thick">
        <color indexed="64"/>
      </bottom>
      <diagonal/>
    </border>
    <border>
      <left/>
      <right/>
      <top/>
      <bottom style="thick">
        <color indexed="64"/>
      </bottom>
      <diagonal/>
    </border>
    <border>
      <left/>
      <right/>
      <top style="hair">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ck">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ck">
        <color indexed="64"/>
      </right>
      <top style="thick">
        <color indexed="64"/>
      </top>
      <bottom style="thin">
        <color indexed="64"/>
      </bottom>
      <diagonal/>
    </border>
    <border>
      <left/>
      <right style="thick">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ck">
        <color indexed="64"/>
      </top>
      <bottom style="hair">
        <color indexed="64"/>
      </bottom>
      <diagonal/>
    </border>
    <border>
      <left/>
      <right/>
      <top style="thin">
        <color indexed="64"/>
      </top>
      <bottom/>
      <diagonal/>
    </border>
    <border>
      <left/>
      <right style="hair">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ck">
        <color indexed="64"/>
      </top>
      <bottom style="hair">
        <color indexed="64"/>
      </bottom>
      <diagonal/>
    </border>
    <border>
      <left style="thin">
        <color indexed="64"/>
      </left>
      <right style="thin">
        <color indexed="64"/>
      </right>
      <top/>
      <bottom style="medium">
        <color indexed="64"/>
      </bottom>
      <diagonal/>
    </border>
    <border>
      <left/>
      <right style="hair">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medium">
        <color auto="1"/>
      </left>
      <right style="hair">
        <color auto="1"/>
      </right>
      <top style="thick">
        <color auto="1"/>
      </top>
      <bottom style="thin">
        <color auto="1"/>
      </bottom>
      <diagonal/>
    </border>
    <border>
      <left style="hair">
        <color auto="1"/>
      </left>
      <right style="medium">
        <color auto="1"/>
      </right>
      <top style="thick">
        <color auto="1"/>
      </top>
      <bottom style="thin">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hair">
        <color indexed="64"/>
      </top>
      <bottom style="thin">
        <color indexed="64"/>
      </bottom>
      <diagonal/>
    </border>
    <border>
      <left style="thin">
        <color indexed="64"/>
      </left>
      <right/>
      <top style="hair">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ck">
        <color indexed="64"/>
      </right>
      <top/>
      <bottom style="thin">
        <color indexed="64"/>
      </bottom>
      <diagonal/>
    </border>
    <border>
      <left style="thick">
        <color auto="1"/>
      </left>
      <right/>
      <top style="thin">
        <color indexed="64"/>
      </top>
      <bottom style="thin">
        <color auto="1"/>
      </bottom>
      <diagonal/>
    </border>
    <border>
      <left/>
      <right style="thick">
        <color indexed="64"/>
      </right>
      <top style="thin">
        <color indexed="64"/>
      </top>
      <bottom style="thin">
        <color indexed="64"/>
      </bottom>
      <diagonal/>
    </border>
    <border>
      <left/>
      <right style="thick">
        <color indexed="64"/>
      </right>
      <top/>
      <bottom style="hair">
        <color indexed="64"/>
      </bottom>
      <diagonal/>
    </border>
    <border>
      <left/>
      <right style="thick">
        <color indexed="64"/>
      </right>
      <top/>
      <bottom style="medium">
        <color indexed="64"/>
      </bottom>
      <diagonal/>
    </border>
    <border>
      <left style="thick">
        <color indexed="64"/>
      </left>
      <right style="hair">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hair">
        <color indexed="64"/>
      </right>
      <top style="medium">
        <color indexed="64"/>
      </top>
      <bottom/>
      <diagonal/>
    </border>
    <border>
      <left style="thick">
        <color indexed="64"/>
      </left>
      <right style="hair">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ck">
        <color indexed="64"/>
      </left>
      <right style="hair">
        <color indexed="64"/>
      </right>
      <top/>
      <bottom/>
      <diagonal/>
    </border>
    <border>
      <left style="thick">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ck">
        <color indexed="64"/>
      </right>
      <top style="hair">
        <color indexed="64"/>
      </top>
      <bottom/>
      <diagonal/>
    </border>
    <border>
      <left style="thick">
        <color indexed="64"/>
      </left>
      <right/>
      <top style="medium">
        <color indexed="64"/>
      </top>
      <bottom style="hair">
        <color indexed="64"/>
      </bottom>
      <diagonal/>
    </border>
    <border>
      <left style="thin">
        <color indexed="64"/>
      </left>
      <right style="thin">
        <color indexed="64"/>
      </right>
      <top style="hair">
        <color indexed="64"/>
      </top>
      <bottom/>
      <diagonal/>
    </border>
    <border>
      <left/>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n">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s>
  <cellStyleXfs count="8">
    <xf numFmtId="0" fontId="0" fillId="0" borderId="0"/>
    <xf numFmtId="0" fontId="44" fillId="4" borderId="142" applyNumberFormat="0" applyAlignment="0" applyProtection="0"/>
    <xf numFmtId="44" fontId="1"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0" fontId="1" fillId="0" borderId="0"/>
  </cellStyleXfs>
  <cellXfs count="1163">
    <xf numFmtId="0" fontId="0" fillId="0" borderId="0" xfId="0"/>
    <xf numFmtId="0" fontId="9" fillId="0" borderId="1" xfId="0" applyFont="1" applyBorder="1"/>
    <xf numFmtId="0" fontId="11" fillId="0" borderId="0" xfId="0" applyFont="1"/>
    <xf numFmtId="0" fontId="10" fillId="0" borderId="2" xfId="0" applyFont="1" applyBorder="1" applyAlignment="1">
      <alignment horizontal="right"/>
    </xf>
    <xf numFmtId="0" fontId="11" fillId="0" borderId="2" xfId="0" applyFont="1" applyBorder="1" applyAlignment="1">
      <alignment horizontal="left" vertical="top" wrapText="1" indent="1"/>
    </xf>
    <xf numFmtId="0" fontId="10" fillId="0" borderId="0" xfId="0" applyFont="1" applyAlignment="1">
      <alignment horizontal="right"/>
    </xf>
    <xf numFmtId="0" fontId="0" fillId="0" borderId="3" xfId="0" applyBorder="1"/>
    <xf numFmtId="0" fontId="17" fillId="0" borderId="0" xfId="0" applyFont="1"/>
    <xf numFmtId="0" fontId="10" fillId="0" borderId="0" xfId="0" applyFont="1" applyAlignment="1">
      <alignment horizontal="left"/>
    </xf>
    <xf numFmtId="8" fontId="10" fillId="0" borderId="4" xfId="5" applyNumberFormat="1" applyFont="1" applyBorder="1" applyAlignment="1">
      <alignment horizontal="center"/>
    </xf>
    <xf numFmtId="8" fontId="16" fillId="0" borderId="5" xfId="5" applyNumberFormat="1" applyFont="1" applyBorder="1" applyAlignment="1">
      <alignment horizontal="center" wrapText="1"/>
    </xf>
    <xf numFmtId="0" fontId="10" fillId="0" borderId="0" xfId="0" applyFont="1" applyAlignment="1">
      <alignment horizontal="left" wrapText="1"/>
    </xf>
    <xf numFmtId="8" fontId="16" fillId="0" borderId="6" xfId="5" applyNumberFormat="1" applyFont="1" applyBorder="1" applyAlignment="1">
      <alignment horizontal="center" wrapText="1"/>
    </xf>
    <xf numFmtId="44" fontId="3" fillId="0" borderId="7" xfId="2" applyFont="1" applyFill="1" applyBorder="1" applyAlignment="1">
      <alignment horizontal="right"/>
    </xf>
    <xf numFmtId="0" fontId="13" fillId="0" borderId="1" xfId="4" applyFont="1" applyBorder="1" applyAlignment="1">
      <alignment horizontal="left"/>
    </xf>
    <xf numFmtId="0" fontId="1" fillId="0" borderId="0" xfId="4"/>
    <xf numFmtId="0" fontId="1" fillId="0" borderId="0" xfId="4" applyAlignment="1">
      <alignment horizontal="right"/>
    </xf>
    <xf numFmtId="0" fontId="11" fillId="0" borderId="8" xfId="0" applyFont="1" applyBorder="1"/>
    <xf numFmtId="9" fontId="16" fillId="0" borderId="10" xfId="5" applyNumberFormat="1" applyFont="1" applyBorder="1" applyAlignment="1">
      <alignment horizontal="center" wrapText="1"/>
    </xf>
    <xf numFmtId="8" fontId="16" fillId="0" borderId="10" xfId="5" applyNumberFormat="1" applyFont="1" applyBorder="1" applyAlignment="1">
      <alignment horizontal="center" wrapText="1"/>
    </xf>
    <xf numFmtId="42" fontId="16" fillId="0" borderId="11" xfId="5" applyNumberFormat="1" applyFont="1" applyBorder="1" applyAlignment="1">
      <alignment horizontal="center" wrapText="1"/>
    </xf>
    <xf numFmtId="44" fontId="3" fillId="0" borderId="12" xfId="2" applyFont="1" applyFill="1" applyBorder="1" applyAlignment="1">
      <alignment horizontal="right"/>
    </xf>
    <xf numFmtId="0" fontId="10" fillId="0" borderId="13" xfId="5" applyFont="1" applyBorder="1" applyAlignment="1">
      <alignment horizontal="center"/>
    </xf>
    <xf numFmtId="0" fontId="9" fillId="0" borderId="14" xfId="0" applyFont="1" applyBorder="1"/>
    <xf numFmtId="1" fontId="3" fillId="0" borderId="8" xfId="0" applyNumberFormat="1" applyFont="1" applyBorder="1" applyAlignment="1">
      <alignment horizontal="left" indent="1"/>
    </xf>
    <xf numFmtId="0" fontId="9" fillId="0" borderId="7" xfId="0" applyFont="1" applyBorder="1"/>
    <xf numFmtId="0" fontId="12" fillId="0" borderId="16" xfId="0" applyFont="1" applyBorder="1"/>
    <xf numFmtId="0" fontId="10" fillId="0" borderId="17" xfId="0" applyFont="1" applyBorder="1" applyAlignment="1">
      <alignment horizontal="right"/>
    </xf>
    <xf numFmtId="0" fontId="3" fillId="0" borderId="7" xfId="0" applyFont="1" applyBorder="1"/>
    <xf numFmtId="0" fontId="9" fillId="0" borderId="18" xfId="0" applyFont="1" applyBorder="1"/>
    <xf numFmtId="0" fontId="9" fillId="0" borderId="15" xfId="0" applyFont="1" applyBorder="1"/>
    <xf numFmtId="0" fontId="12" fillId="0" borderId="20" xfId="0" applyFont="1" applyBorder="1"/>
    <xf numFmtId="0" fontId="9" fillId="0" borderId="22" xfId="0" applyFont="1" applyBorder="1"/>
    <xf numFmtId="8" fontId="10" fillId="0" borderId="23" xfId="5" applyNumberFormat="1" applyFont="1" applyBorder="1" applyAlignment="1">
      <alignment horizontal="center"/>
    </xf>
    <xf numFmtId="0" fontId="10" fillId="0" borderId="24" xfId="5" applyFont="1" applyBorder="1" applyAlignment="1">
      <alignment horizontal="center"/>
    </xf>
    <xf numFmtId="0" fontId="9" fillId="0" borderId="20" xfId="0" applyFont="1" applyBorder="1"/>
    <xf numFmtId="0" fontId="9" fillId="0" borderId="21" xfId="0" applyFont="1" applyBorder="1"/>
    <xf numFmtId="1" fontId="3" fillId="0" borderId="21" xfId="0" applyNumberFormat="1" applyFont="1" applyBorder="1"/>
    <xf numFmtId="8" fontId="16" fillId="0" borderId="27" xfId="5" applyNumberFormat="1" applyFont="1" applyBorder="1" applyAlignment="1">
      <alignment horizontal="center" wrapText="1"/>
    </xf>
    <xf numFmtId="0" fontId="9" fillId="0" borderId="31" xfId="0" applyFont="1" applyBorder="1"/>
    <xf numFmtId="0" fontId="10" fillId="0" borderId="34" xfId="0" applyFont="1" applyBorder="1" applyAlignment="1">
      <alignment horizontal="center" wrapText="1"/>
    </xf>
    <xf numFmtId="0" fontId="10" fillId="0" borderId="34" xfId="0" applyFont="1" applyBorder="1" applyAlignment="1">
      <alignment horizontal="right"/>
    </xf>
    <xf numFmtId="0" fontId="11" fillId="0" borderId="35" xfId="0" applyFont="1" applyBorder="1"/>
    <xf numFmtId="0" fontId="12" fillId="0" borderId="26" xfId="0" applyFont="1" applyBorder="1"/>
    <xf numFmtId="0" fontId="7" fillId="0" borderId="0" xfId="0" applyFont="1"/>
    <xf numFmtId="0" fontId="12" fillId="0" borderId="39" xfId="0" applyFont="1" applyBorder="1"/>
    <xf numFmtId="44" fontId="13" fillId="0" borderId="5" xfId="2" applyFont="1" applyFill="1" applyBorder="1" applyAlignment="1">
      <alignment horizontal="right"/>
    </xf>
    <xf numFmtId="44" fontId="13" fillId="0" borderId="40" xfId="2" applyFont="1" applyFill="1" applyBorder="1" applyAlignment="1">
      <alignment horizontal="right"/>
    </xf>
    <xf numFmtId="44" fontId="13" fillId="0" borderId="41" xfId="2" applyFont="1" applyFill="1" applyBorder="1" applyAlignment="1">
      <alignment horizontal="right"/>
    </xf>
    <xf numFmtId="44" fontId="13" fillId="0" borderId="42" xfId="2" applyFont="1" applyFill="1" applyBorder="1" applyAlignment="1">
      <alignment horizontal="right"/>
    </xf>
    <xf numFmtId="0" fontId="7" fillId="0" borderId="0" xfId="0" applyFont="1" applyAlignment="1">
      <alignment horizontal="right"/>
    </xf>
    <xf numFmtId="0" fontId="3" fillId="2" borderId="44" xfId="5" applyFont="1" applyFill="1" applyBorder="1" applyAlignment="1">
      <alignment horizontal="center"/>
    </xf>
    <xf numFmtId="0" fontId="13" fillId="2" borderId="45" xfId="5" applyFont="1" applyFill="1" applyBorder="1" applyAlignment="1">
      <alignment horizontal="right"/>
    </xf>
    <xf numFmtId="0" fontId="3" fillId="2" borderId="46" xfId="2" applyNumberFormat="1" applyFont="1" applyFill="1" applyBorder="1" applyAlignment="1">
      <alignment horizontal="right"/>
    </xf>
    <xf numFmtId="44" fontId="3" fillId="2" borderId="46" xfId="2" applyFont="1" applyFill="1" applyBorder="1" applyAlignment="1">
      <alignment horizontal="right"/>
    </xf>
    <xf numFmtId="0" fontId="0" fillId="2" borderId="49" xfId="0" applyFill="1" applyBorder="1"/>
    <xf numFmtId="0" fontId="0" fillId="2" borderId="0" xfId="0" applyFill="1"/>
    <xf numFmtId="0" fontId="3" fillId="2" borderId="15" xfId="0" applyFont="1" applyFill="1" applyBorder="1"/>
    <xf numFmtId="0" fontId="3" fillId="2" borderId="7" xfId="0" applyFont="1" applyFill="1" applyBorder="1"/>
    <xf numFmtId="0" fontId="3" fillId="2" borderId="31" xfId="0" applyFont="1" applyFill="1" applyBorder="1"/>
    <xf numFmtId="9" fontId="3" fillId="2" borderId="19" xfId="6" applyFont="1" applyFill="1" applyBorder="1" applyAlignment="1"/>
    <xf numFmtId="0" fontId="13" fillId="2" borderId="21" xfId="0" applyFont="1" applyFill="1" applyBorder="1"/>
    <xf numFmtId="0" fontId="3" fillId="2" borderId="10" xfId="0" applyFont="1" applyFill="1" applyBorder="1"/>
    <xf numFmtId="0" fontId="0" fillId="2" borderId="29" xfId="0" applyFill="1" applyBorder="1"/>
    <xf numFmtId="0" fontId="26" fillId="0" borderId="0" xfId="0" applyFont="1"/>
    <xf numFmtId="8" fontId="3" fillId="0" borderId="12" xfId="2" applyNumberFormat="1" applyFont="1" applyBorder="1" applyAlignment="1">
      <alignment horizontal="right"/>
    </xf>
    <xf numFmtId="7" fontId="3" fillId="0" borderId="26" xfId="2" applyNumberFormat="1" applyFont="1" applyBorder="1" applyAlignment="1">
      <alignment horizontal="right"/>
    </xf>
    <xf numFmtId="7" fontId="3" fillId="0" borderId="12" xfId="2" applyNumberFormat="1" applyFont="1" applyBorder="1" applyAlignment="1">
      <alignment horizontal="right"/>
    </xf>
    <xf numFmtId="7" fontId="13" fillId="0" borderId="33" xfId="2" applyNumberFormat="1" applyFont="1" applyBorder="1" applyAlignment="1">
      <alignment horizontal="right"/>
    </xf>
    <xf numFmtId="7" fontId="3" fillId="0" borderId="33" xfId="2" applyNumberFormat="1" applyFont="1" applyBorder="1" applyAlignment="1">
      <alignment horizontal="right"/>
    </xf>
    <xf numFmtId="8" fontId="10" fillId="0" borderId="57" xfId="5" applyNumberFormat="1" applyFont="1" applyBorder="1" applyAlignment="1">
      <alignment horizontal="center"/>
    </xf>
    <xf numFmtId="8" fontId="10" fillId="0" borderId="58" xfId="5" applyNumberFormat="1" applyFont="1" applyBorder="1" applyAlignment="1">
      <alignment horizontal="center"/>
    </xf>
    <xf numFmtId="9" fontId="10" fillId="0" borderId="59" xfId="5" applyNumberFormat="1" applyFont="1" applyBorder="1" applyAlignment="1">
      <alignment horizontal="center"/>
    </xf>
    <xf numFmtId="8" fontId="10" fillId="0" borderId="60" xfId="5" applyNumberFormat="1" applyFont="1" applyBorder="1" applyAlignment="1">
      <alignment horizontal="center"/>
    </xf>
    <xf numFmtId="164" fontId="3" fillId="0" borderId="8" xfId="0" applyNumberFormat="1" applyFont="1" applyBorder="1" applyAlignment="1" applyProtection="1">
      <alignment horizontal="left" indent="1"/>
      <protection locked="0"/>
    </xf>
    <xf numFmtId="0" fontId="11" fillId="0" borderId="8" xfId="0" applyFont="1" applyBorder="1" applyProtection="1">
      <protection locked="0"/>
    </xf>
    <xf numFmtId="0" fontId="3" fillId="0" borderId="15" xfId="0" applyFont="1" applyBorder="1" applyProtection="1">
      <protection locked="0"/>
    </xf>
    <xf numFmtId="0" fontId="11" fillId="0" borderId="3" xfId="0" applyFont="1" applyBorder="1" applyProtection="1">
      <protection locked="0"/>
    </xf>
    <xf numFmtId="0" fontId="9" fillId="0" borderId="3" xfId="0" applyFont="1" applyBorder="1" applyProtection="1">
      <protection locked="0"/>
    </xf>
    <xf numFmtId="0" fontId="3" fillId="0" borderId="63" xfId="0" applyFont="1" applyBorder="1" applyAlignment="1" applyProtection="1">
      <alignment horizontal="right"/>
      <protection locked="0"/>
    </xf>
    <xf numFmtId="44" fontId="3" fillId="0" borderId="64" xfId="2" applyFont="1" applyBorder="1" applyAlignment="1" applyProtection="1">
      <protection locked="0"/>
    </xf>
    <xf numFmtId="44" fontId="3" fillId="0" borderId="65" xfId="2" applyFont="1" applyBorder="1" applyAlignment="1" applyProtection="1">
      <protection locked="0"/>
    </xf>
    <xf numFmtId="0" fontId="3" fillId="0" borderId="28" xfId="0" applyFont="1" applyBorder="1" applyAlignment="1" applyProtection="1">
      <alignment horizontal="right"/>
      <protection locked="0"/>
    </xf>
    <xf numFmtId="44" fontId="3" fillId="0" borderId="7" xfId="2" applyFont="1" applyBorder="1" applyAlignment="1" applyProtection="1">
      <protection locked="0"/>
    </xf>
    <xf numFmtId="44" fontId="3" fillId="0" borderId="1" xfId="2" applyFont="1" applyBorder="1" applyAlignment="1" applyProtection="1">
      <protection locked="0"/>
    </xf>
    <xf numFmtId="0" fontId="3" fillId="0" borderId="30" xfId="0" applyFont="1" applyBorder="1" applyAlignment="1" applyProtection="1">
      <alignment wrapText="1"/>
      <protection locked="0"/>
    </xf>
    <xf numFmtId="0" fontId="3" fillId="0" borderId="67" xfId="0" applyFont="1" applyBorder="1" applyAlignment="1" applyProtection="1">
      <alignment wrapText="1"/>
      <protection locked="0"/>
    </xf>
    <xf numFmtId="0" fontId="3" fillId="0" borderId="38" xfId="0" applyFont="1" applyBorder="1" applyAlignment="1" applyProtection="1">
      <alignment horizontal="right"/>
      <protection locked="0"/>
    </xf>
    <xf numFmtId="44" fontId="3" fillId="0" borderId="31" xfId="2" applyFont="1" applyBorder="1" applyAlignment="1" applyProtection="1">
      <protection locked="0"/>
    </xf>
    <xf numFmtId="44" fontId="3" fillId="0" borderId="68" xfId="2" applyFont="1" applyBorder="1" applyAlignment="1" applyProtection="1">
      <protection locked="0"/>
    </xf>
    <xf numFmtId="0" fontId="3" fillId="0" borderId="70" xfId="0" applyFont="1" applyBorder="1" applyProtection="1">
      <protection locked="0"/>
    </xf>
    <xf numFmtId="0" fontId="3" fillId="0" borderId="12" xfId="4" applyFont="1" applyBorder="1" applyProtection="1">
      <protection locked="0"/>
    </xf>
    <xf numFmtId="0" fontId="3" fillId="0" borderId="28" xfId="4" applyFont="1" applyBorder="1" applyAlignment="1" applyProtection="1">
      <alignment horizontal="right"/>
      <protection locked="0"/>
    </xf>
    <xf numFmtId="0" fontId="3" fillId="0" borderId="7" xfId="4" applyFont="1" applyBorder="1" applyAlignment="1" applyProtection="1">
      <alignment horizontal="right"/>
      <protection locked="0"/>
    </xf>
    <xf numFmtId="44" fontId="3" fillId="0" borderId="7" xfId="2" applyFont="1" applyFill="1" applyBorder="1" applyAlignment="1" applyProtection="1">
      <alignment horizontal="right"/>
      <protection locked="0"/>
    </xf>
    <xf numFmtId="44" fontId="3" fillId="2" borderId="7" xfId="2" applyFont="1" applyFill="1" applyBorder="1" applyAlignment="1" applyProtection="1">
      <alignment horizontal="right"/>
      <protection locked="0"/>
    </xf>
    <xf numFmtId="43" fontId="3" fillId="0" borderId="7" xfId="2" applyNumberFormat="1" applyFont="1" applyFill="1" applyBorder="1" applyAlignment="1" applyProtection="1">
      <alignment horizontal="right"/>
      <protection locked="0"/>
    </xf>
    <xf numFmtId="1" fontId="3" fillId="0" borderId="28" xfId="2" applyNumberFormat="1" applyFont="1" applyFill="1" applyBorder="1" applyAlignment="1" applyProtection="1">
      <alignment horizontal="right"/>
      <protection locked="0"/>
    </xf>
    <xf numFmtId="0" fontId="0" fillId="0" borderId="0" xfId="0" applyProtection="1">
      <protection locked="0"/>
    </xf>
    <xf numFmtId="166" fontId="3" fillId="0" borderId="0" xfId="5" applyNumberFormat="1" applyFont="1" applyAlignment="1" applyProtection="1">
      <alignment horizontal="left"/>
      <protection locked="0"/>
    </xf>
    <xf numFmtId="166" fontId="3" fillId="0" borderId="8" xfId="5" applyNumberFormat="1" applyFont="1" applyBorder="1" applyAlignment="1" applyProtection="1">
      <alignment horizontal="left"/>
      <protection locked="0"/>
    </xf>
    <xf numFmtId="43" fontId="3" fillId="0" borderId="7" xfId="2" applyNumberFormat="1" applyFont="1" applyFill="1" applyBorder="1" applyAlignment="1" applyProtection="1">
      <alignment horizontal="right"/>
    </xf>
    <xf numFmtId="44" fontId="3" fillId="0" borderId="7" xfId="2" applyFont="1" applyFill="1" applyBorder="1" applyAlignment="1" applyProtection="1">
      <alignment horizontal="right"/>
    </xf>
    <xf numFmtId="0" fontId="3" fillId="0" borderId="8" xfId="5" applyFont="1" applyBorder="1" applyAlignment="1" applyProtection="1">
      <alignment horizontal="left"/>
      <protection locked="0"/>
    </xf>
    <xf numFmtId="0" fontId="9" fillId="0" borderId="8" xfId="5" applyFont="1" applyBorder="1" applyAlignment="1" applyProtection="1">
      <alignment horizontal="left"/>
      <protection locked="0"/>
    </xf>
    <xf numFmtId="44" fontId="3" fillId="0" borderId="26" xfId="2" applyFont="1" applyBorder="1" applyAlignment="1">
      <alignment horizontal="right"/>
    </xf>
    <xf numFmtId="44" fontId="3" fillId="0" borderId="71" xfId="2" applyFont="1" applyBorder="1" applyAlignment="1" applyProtection="1">
      <protection locked="0"/>
    </xf>
    <xf numFmtId="44" fontId="3" fillId="2" borderId="69" xfId="2" applyFont="1" applyFill="1" applyBorder="1" applyAlignment="1" applyProtection="1">
      <alignment horizontal="right"/>
    </xf>
    <xf numFmtId="0" fontId="12" fillId="0" borderId="0" xfId="5" applyFont="1" applyAlignment="1">
      <alignment horizontal="left"/>
    </xf>
    <xf numFmtId="8" fontId="0" fillId="0" borderId="0" xfId="0" applyNumberFormat="1"/>
    <xf numFmtId="44" fontId="0" fillId="0" borderId="0" xfId="0" applyNumberFormat="1"/>
    <xf numFmtId="44" fontId="3" fillId="0" borderId="1" xfId="2" applyFont="1" applyFill="1" applyBorder="1" applyAlignment="1" applyProtection="1">
      <alignment horizontal="right"/>
      <protection locked="0"/>
    </xf>
    <xf numFmtId="0" fontId="1" fillId="0" borderId="74" xfId="4" applyBorder="1" applyAlignment="1">
      <alignment horizontal="left"/>
    </xf>
    <xf numFmtId="10" fontId="3" fillId="2" borderId="69" xfId="6" applyNumberFormat="1" applyFont="1" applyFill="1" applyBorder="1" applyAlignment="1" applyProtection="1">
      <alignment horizontal="right"/>
    </xf>
    <xf numFmtId="44" fontId="3" fillId="2" borderId="69" xfId="6" applyNumberFormat="1" applyFont="1" applyFill="1" applyBorder="1" applyProtection="1"/>
    <xf numFmtId="44" fontId="3" fillId="0" borderId="29" xfId="2" applyFont="1" applyBorder="1" applyAlignment="1">
      <alignment horizontal="right"/>
    </xf>
    <xf numFmtId="44" fontId="13" fillId="5" borderId="15" xfId="5" applyNumberFormat="1" applyFont="1" applyFill="1" applyBorder="1" applyAlignment="1">
      <alignment horizontal="right"/>
    </xf>
    <xf numFmtId="44" fontId="13" fillId="5" borderId="7" xfId="5" applyNumberFormat="1" applyFont="1" applyFill="1" applyBorder="1" applyAlignment="1">
      <alignment horizontal="right"/>
    </xf>
    <xf numFmtId="8" fontId="13" fillId="5" borderId="83" xfId="5" applyNumberFormat="1" applyFont="1" applyFill="1" applyBorder="1" applyAlignment="1">
      <alignment horizontal="right"/>
    </xf>
    <xf numFmtId="44" fontId="18" fillId="5" borderId="84" xfId="5" applyNumberFormat="1" applyFont="1" applyFill="1" applyBorder="1" applyAlignment="1">
      <alignment horizontal="right"/>
    </xf>
    <xf numFmtId="8" fontId="3" fillId="5" borderId="69" xfId="5" applyNumberFormat="1" applyFont="1" applyFill="1" applyBorder="1" applyAlignment="1">
      <alignment horizontal="right"/>
    </xf>
    <xf numFmtId="44" fontId="19" fillId="5" borderId="84" xfId="2" applyFont="1" applyFill="1" applyBorder="1" applyAlignment="1">
      <alignment horizontal="right"/>
    </xf>
    <xf numFmtId="44" fontId="13" fillId="5" borderId="83" xfId="5" applyNumberFormat="1" applyFont="1" applyFill="1" applyBorder="1" applyAlignment="1">
      <alignment horizontal="right"/>
    </xf>
    <xf numFmtId="44" fontId="20" fillId="5" borderId="84" xfId="2" applyFont="1" applyFill="1" applyBorder="1" applyAlignment="1" applyProtection="1">
      <alignment horizontal="right"/>
    </xf>
    <xf numFmtId="44" fontId="13" fillId="5" borderId="56" xfId="5" applyNumberFormat="1" applyFont="1" applyFill="1" applyBorder="1" applyAlignment="1">
      <alignment horizontal="right"/>
    </xf>
    <xf numFmtId="44" fontId="13" fillId="5" borderId="69" xfId="5" applyNumberFormat="1" applyFont="1" applyFill="1" applyBorder="1" applyAlignment="1">
      <alignment horizontal="right"/>
    </xf>
    <xf numFmtId="8" fontId="13" fillId="5" borderId="84" xfId="5" applyNumberFormat="1" applyFont="1" applyFill="1" applyBorder="1" applyAlignment="1">
      <alignment horizontal="right"/>
    </xf>
    <xf numFmtId="44" fontId="13" fillId="5" borderId="84" xfId="5" applyNumberFormat="1" applyFont="1" applyFill="1" applyBorder="1" applyAlignment="1">
      <alignment horizontal="right"/>
    </xf>
    <xf numFmtId="7" fontId="13" fillId="5" borderId="84" xfId="5" applyNumberFormat="1" applyFont="1" applyFill="1" applyBorder="1" applyAlignment="1">
      <alignment horizontal="right"/>
    </xf>
    <xf numFmtId="7" fontId="13" fillId="5" borderId="84" xfId="2" applyNumberFormat="1" applyFont="1" applyFill="1" applyBorder="1" applyAlignment="1">
      <alignment horizontal="right"/>
    </xf>
    <xf numFmtId="44" fontId="27" fillId="5" borderId="84" xfId="2" applyFont="1" applyFill="1" applyBorder="1" applyAlignment="1" applyProtection="1">
      <alignment horizontal="right"/>
    </xf>
    <xf numFmtId="44" fontId="13" fillId="5" borderId="84" xfId="2" applyFont="1" applyFill="1" applyBorder="1" applyAlignment="1" applyProtection="1">
      <alignment horizontal="right"/>
    </xf>
    <xf numFmtId="44" fontId="3" fillId="5" borderId="84" xfId="2" applyFont="1" applyFill="1" applyBorder="1" applyAlignment="1" applyProtection="1">
      <alignment horizontal="right"/>
    </xf>
    <xf numFmtId="10" fontId="3" fillId="5" borderId="84" xfId="6" applyNumberFormat="1" applyFont="1" applyFill="1" applyBorder="1" applyAlignment="1" applyProtection="1">
      <alignment horizontal="right"/>
    </xf>
    <xf numFmtId="44" fontId="13" fillId="5" borderId="84" xfId="6" applyNumberFormat="1" applyFont="1" applyFill="1" applyBorder="1" applyProtection="1"/>
    <xf numFmtId="44" fontId="3" fillId="5" borderId="69" xfId="5" applyNumberFormat="1" applyFont="1" applyFill="1" applyBorder="1" applyAlignment="1">
      <alignment horizontal="right"/>
    </xf>
    <xf numFmtId="44" fontId="3" fillId="5" borderId="69" xfId="2" applyFont="1" applyFill="1" applyBorder="1" applyAlignment="1" applyProtection="1">
      <alignment horizontal="right"/>
    </xf>
    <xf numFmtId="10" fontId="3" fillId="5" borderId="69" xfId="6" applyNumberFormat="1" applyFont="1" applyFill="1" applyBorder="1" applyAlignment="1" applyProtection="1">
      <alignment horizontal="right"/>
    </xf>
    <xf numFmtId="44" fontId="3" fillId="5" borderId="69" xfId="6" applyNumberFormat="1" applyFont="1" applyFill="1" applyBorder="1" applyProtection="1"/>
    <xf numFmtId="44" fontId="13" fillId="5" borderId="69" xfId="6" applyNumberFormat="1" applyFont="1" applyFill="1" applyBorder="1" applyProtection="1"/>
    <xf numFmtId="10" fontId="13" fillId="5" borderId="84" xfId="6" applyNumberFormat="1" applyFont="1" applyFill="1" applyBorder="1" applyAlignment="1" applyProtection="1">
      <alignment horizontal="right"/>
    </xf>
    <xf numFmtId="44" fontId="3" fillId="5" borderId="15" xfId="6" applyNumberFormat="1" applyFont="1" applyFill="1" applyBorder="1" applyAlignment="1" applyProtection="1">
      <alignment horizontal="right"/>
    </xf>
    <xf numFmtId="44" fontId="3" fillId="5" borderId="15" xfId="2" applyFont="1" applyFill="1" applyBorder="1" applyAlignment="1" applyProtection="1">
      <alignment horizontal="right"/>
    </xf>
    <xf numFmtId="10" fontId="3" fillId="5" borderId="15" xfId="6" applyNumberFormat="1" applyFont="1" applyFill="1" applyBorder="1" applyAlignment="1" applyProtection="1">
      <alignment horizontal="right"/>
    </xf>
    <xf numFmtId="44" fontId="3" fillId="5" borderId="15" xfId="6" applyNumberFormat="1" applyFont="1" applyFill="1" applyBorder="1" applyProtection="1"/>
    <xf numFmtId="44" fontId="3" fillId="5" borderId="48" xfId="5" applyNumberFormat="1" applyFont="1" applyFill="1" applyBorder="1" applyAlignment="1">
      <alignment horizontal="right"/>
    </xf>
    <xf numFmtId="44" fontId="3" fillId="5" borderId="7" xfId="6" applyNumberFormat="1" applyFont="1" applyFill="1" applyBorder="1" applyAlignment="1" applyProtection="1">
      <alignment horizontal="right"/>
    </xf>
    <xf numFmtId="44" fontId="3" fillId="5" borderId="7" xfId="2" applyFont="1" applyFill="1" applyBorder="1" applyAlignment="1" applyProtection="1">
      <alignment horizontal="right"/>
    </xf>
    <xf numFmtId="10" fontId="3" fillId="5" borderId="7" xfId="6" applyNumberFormat="1" applyFont="1" applyFill="1" applyBorder="1" applyAlignment="1" applyProtection="1">
      <alignment horizontal="right"/>
    </xf>
    <xf numFmtId="44" fontId="3" fillId="5" borderId="7" xfId="6" applyNumberFormat="1" applyFont="1" applyFill="1" applyBorder="1" applyProtection="1"/>
    <xf numFmtId="44" fontId="3" fillId="5" borderId="30" xfId="5" applyNumberFormat="1" applyFont="1" applyFill="1" applyBorder="1" applyAlignment="1">
      <alignment horizontal="right"/>
    </xf>
    <xf numFmtId="44" fontId="13" fillId="7" borderId="83" xfId="5" applyNumberFormat="1" applyFont="1" applyFill="1" applyBorder="1" applyAlignment="1">
      <alignment horizontal="right"/>
    </xf>
    <xf numFmtId="1" fontId="3" fillId="0" borderId="28" xfId="2" applyNumberFormat="1" applyFont="1" applyFill="1" applyBorder="1" applyAlignment="1" applyProtection="1">
      <alignment horizontal="right"/>
    </xf>
    <xf numFmtId="43" fontId="3" fillId="0" borderId="8" xfId="2" applyNumberFormat="1" applyFont="1" applyFill="1" applyBorder="1" applyAlignment="1" applyProtection="1">
      <alignment horizontal="right"/>
    </xf>
    <xf numFmtId="0" fontId="9" fillId="0" borderId="3" xfId="0" applyFont="1" applyBorder="1"/>
    <xf numFmtId="164" fontId="7" fillId="0" borderId="0" xfId="0" applyNumberFormat="1" applyFont="1" applyAlignment="1">
      <alignment vertical="top" wrapText="1"/>
    </xf>
    <xf numFmtId="0" fontId="7" fillId="0" borderId="0" xfId="0" applyFont="1" applyAlignment="1">
      <alignment vertical="top" wrapText="1"/>
    </xf>
    <xf numFmtId="0" fontId="0" fillId="0" borderId="0" xfId="0" applyAlignment="1">
      <alignment vertical="top" wrapText="1"/>
    </xf>
    <xf numFmtId="164" fontId="0" fillId="0" borderId="0" xfId="0" applyNumberFormat="1" applyAlignment="1">
      <alignment vertical="top" wrapText="1"/>
    </xf>
    <xf numFmtId="164" fontId="0" fillId="0" borderId="85" xfId="0" applyNumberFormat="1" applyBorder="1" applyAlignment="1">
      <alignment vertical="top" wrapText="1"/>
    </xf>
    <xf numFmtId="0" fontId="0" fillId="0" borderId="86" xfId="0" applyBorder="1" applyAlignment="1">
      <alignment vertical="top" wrapText="1"/>
    </xf>
    <xf numFmtId="0" fontId="7" fillId="0" borderId="0" xfId="0" applyFont="1" applyAlignment="1">
      <alignment horizontal="center" vertical="top" wrapText="1"/>
    </xf>
    <xf numFmtId="0" fontId="0" fillId="0" borderId="0" xfId="0" applyAlignment="1">
      <alignment horizontal="center" vertical="top" wrapText="1"/>
    </xf>
    <xf numFmtId="164" fontId="7" fillId="0" borderId="0" xfId="0" applyNumberFormat="1" applyFont="1" applyAlignment="1">
      <alignment horizontal="center" vertical="top" wrapText="1"/>
    </xf>
    <xf numFmtId="0" fontId="0" fillId="0" borderId="86" xfId="0" applyBorder="1" applyAlignment="1">
      <alignment horizontal="center" vertical="top" wrapText="1"/>
    </xf>
    <xf numFmtId="0" fontId="0" fillId="0" borderId="87" xfId="0" applyBorder="1" applyAlignment="1">
      <alignment horizontal="center" vertical="top" wrapText="1"/>
    </xf>
    <xf numFmtId="0" fontId="0" fillId="0" borderId="2" xfId="0" applyBorder="1"/>
    <xf numFmtId="0" fontId="0" fillId="0" borderId="0" xfId="0" applyAlignment="1">
      <alignment horizontal="left"/>
    </xf>
    <xf numFmtId="0" fontId="0" fillId="0" borderId="88" xfId="0" applyBorder="1"/>
    <xf numFmtId="0" fontId="10" fillId="0" borderId="90" xfId="0" applyFont="1" applyBorder="1" applyAlignment="1">
      <alignment horizontal="right"/>
    </xf>
    <xf numFmtId="0" fontId="11" fillId="0" borderId="90" xfId="0" applyFont="1" applyBorder="1" applyAlignment="1">
      <alignment horizontal="right"/>
    </xf>
    <xf numFmtId="0" fontId="11" fillId="0" borderId="90" xfId="0" applyFont="1" applyBorder="1"/>
    <xf numFmtId="0" fontId="11" fillId="0" borderId="92" xfId="0" applyFont="1" applyBorder="1"/>
    <xf numFmtId="0" fontId="9" fillId="0" borderId="90" xfId="0" applyFont="1" applyBorder="1"/>
    <xf numFmtId="0" fontId="0" fillId="0" borderId="91" xfId="0" applyBorder="1"/>
    <xf numFmtId="0" fontId="0" fillId="0" borderId="93" xfId="0" applyBorder="1"/>
    <xf numFmtId="0" fontId="10" fillId="0" borderId="90" xfId="0" applyFont="1" applyBorder="1" applyAlignment="1">
      <alignment horizontal="left"/>
    </xf>
    <xf numFmtId="44" fontId="3" fillId="0" borderId="97" xfId="2" applyFont="1" applyBorder="1" applyAlignment="1" applyProtection="1">
      <protection locked="0"/>
    </xf>
    <xf numFmtId="44" fontId="3" fillId="0" borderId="99" xfId="2" applyFont="1" applyFill="1" applyBorder="1" applyAlignment="1" applyProtection="1">
      <protection locked="0"/>
    </xf>
    <xf numFmtId="44" fontId="3" fillId="0" borderId="100" xfId="2" applyFont="1" applyBorder="1" applyAlignment="1" applyProtection="1">
      <protection locked="0"/>
    </xf>
    <xf numFmtId="44" fontId="3" fillId="0" borderId="101" xfId="2" applyFont="1" applyBorder="1" applyAlignment="1" applyProtection="1">
      <protection locked="0"/>
    </xf>
    <xf numFmtId="0" fontId="0" fillId="0" borderId="94" xfId="0" applyBorder="1"/>
    <xf numFmtId="44" fontId="13" fillId="0" borderId="102" xfId="2" applyFont="1" applyFill="1" applyBorder="1" applyAlignment="1">
      <alignment horizontal="right"/>
    </xf>
    <xf numFmtId="0" fontId="0" fillId="0" borderId="103" xfId="0" applyBorder="1"/>
    <xf numFmtId="0" fontId="0" fillId="0" borderId="104" xfId="0" applyBorder="1"/>
    <xf numFmtId="0" fontId="0" fillId="0" borderId="105" xfId="0" applyBorder="1"/>
    <xf numFmtId="44" fontId="13" fillId="10" borderId="83" xfId="5" applyNumberFormat="1" applyFont="1" applyFill="1" applyBorder="1" applyAlignment="1">
      <alignment horizontal="right"/>
    </xf>
    <xf numFmtId="10" fontId="13" fillId="10" borderId="83" xfId="6" applyNumberFormat="1" applyFont="1" applyFill="1" applyBorder="1" applyAlignment="1" applyProtection="1">
      <alignment horizontal="right"/>
    </xf>
    <xf numFmtId="0" fontId="12" fillId="10" borderId="75" xfId="5" applyFont="1" applyFill="1" applyBorder="1" applyAlignment="1">
      <alignment horizontal="left" wrapText="1"/>
    </xf>
    <xf numFmtId="44" fontId="13" fillId="10" borderId="83" xfId="6" applyNumberFormat="1" applyFont="1" applyFill="1" applyBorder="1" applyProtection="1"/>
    <xf numFmtId="0" fontId="12" fillId="10" borderId="75" xfId="5" applyFont="1" applyFill="1" applyBorder="1" applyAlignment="1">
      <alignment horizontal="left"/>
    </xf>
    <xf numFmtId="44" fontId="7" fillId="10" borderId="83" xfId="5" applyNumberFormat="1" applyFont="1" applyFill="1" applyBorder="1" applyAlignment="1">
      <alignment horizontal="right"/>
    </xf>
    <xf numFmtId="44" fontId="13" fillId="10" borderId="83" xfId="2" applyFont="1" applyFill="1" applyBorder="1" applyAlignment="1" applyProtection="1">
      <alignment horizontal="right"/>
    </xf>
    <xf numFmtId="44" fontId="13" fillId="10" borderId="83" xfId="5" applyNumberFormat="1" applyFont="1" applyFill="1" applyBorder="1" applyAlignment="1" applyProtection="1">
      <alignment horizontal="right"/>
      <protection locked="0"/>
    </xf>
    <xf numFmtId="44" fontId="13" fillId="10" borderId="83" xfId="6" applyNumberFormat="1" applyFont="1" applyFill="1" applyBorder="1" applyProtection="1">
      <protection locked="0"/>
    </xf>
    <xf numFmtId="0" fontId="13" fillId="11" borderId="8" xfId="5" applyFont="1" applyFill="1" applyBorder="1" applyAlignment="1" applyProtection="1">
      <alignment horizontal="left"/>
      <protection locked="0"/>
    </xf>
    <xf numFmtId="44" fontId="3" fillId="11" borderId="69" xfId="5" applyNumberFormat="1" applyFont="1" applyFill="1" applyBorder="1" applyAlignment="1" applyProtection="1">
      <alignment horizontal="right"/>
      <protection locked="0"/>
    </xf>
    <xf numFmtId="44" fontId="3" fillId="11" borderId="69" xfId="2" applyFont="1" applyFill="1" applyBorder="1" applyAlignment="1" applyProtection="1">
      <alignment horizontal="right"/>
      <protection locked="0"/>
    </xf>
    <xf numFmtId="44" fontId="3" fillId="11" borderId="69" xfId="2" applyFont="1" applyFill="1" applyBorder="1" applyAlignment="1" applyProtection="1">
      <alignment horizontal="right"/>
    </xf>
    <xf numFmtId="166" fontId="3" fillId="11" borderId="8" xfId="5" applyNumberFormat="1" applyFont="1" applyFill="1" applyBorder="1" applyAlignment="1" applyProtection="1">
      <alignment horizontal="left"/>
      <protection locked="0"/>
    </xf>
    <xf numFmtId="44" fontId="3" fillId="0" borderId="69" xfId="2" applyFont="1" applyFill="1" applyBorder="1" applyAlignment="1" applyProtection="1">
      <alignment horizontal="right"/>
    </xf>
    <xf numFmtId="10" fontId="3" fillId="0" borderId="69" xfId="6" applyNumberFormat="1" applyFont="1" applyFill="1" applyBorder="1" applyAlignment="1" applyProtection="1">
      <alignment horizontal="right"/>
    </xf>
    <xf numFmtId="44" fontId="3" fillId="0" borderId="69" xfId="6" applyNumberFormat="1" applyFont="1" applyFill="1" applyBorder="1" applyProtection="1"/>
    <xf numFmtId="166" fontId="3" fillId="11" borderId="0" xfId="5" applyNumberFormat="1" applyFont="1" applyFill="1" applyAlignment="1" applyProtection="1">
      <alignment horizontal="left"/>
      <protection locked="0"/>
    </xf>
    <xf numFmtId="0" fontId="12" fillId="12" borderId="75" xfId="5" applyFont="1" applyFill="1" applyBorder="1" applyAlignment="1">
      <alignment horizontal="left" wrapText="1"/>
    </xf>
    <xf numFmtId="44" fontId="13" fillId="12" borderId="83" xfId="5" applyNumberFormat="1" applyFont="1" applyFill="1" applyBorder="1" applyAlignment="1">
      <alignment horizontal="right"/>
    </xf>
    <xf numFmtId="10" fontId="13" fillId="12" borderId="83" xfId="6" applyNumberFormat="1" applyFont="1" applyFill="1" applyBorder="1" applyAlignment="1" applyProtection="1">
      <alignment horizontal="right"/>
    </xf>
    <xf numFmtId="44" fontId="13" fillId="12" borderId="83" xfId="6" applyNumberFormat="1" applyFont="1" applyFill="1" applyBorder="1" applyProtection="1"/>
    <xf numFmtId="0" fontId="12" fillId="10" borderId="56" xfId="5" applyFont="1" applyFill="1" applyBorder="1" applyAlignment="1">
      <alignment horizontal="left" wrapText="1"/>
    </xf>
    <xf numFmtId="44" fontId="13" fillId="10" borderId="56" xfId="5" applyNumberFormat="1" applyFont="1" applyFill="1" applyBorder="1" applyAlignment="1">
      <alignment horizontal="right"/>
    </xf>
    <xf numFmtId="44" fontId="3" fillId="10" borderId="56" xfId="5" applyNumberFormat="1" applyFont="1" applyFill="1" applyBorder="1" applyAlignment="1">
      <alignment horizontal="right"/>
    </xf>
    <xf numFmtId="44" fontId="13" fillId="10" borderId="56" xfId="2" applyFont="1" applyFill="1" applyBorder="1" applyAlignment="1" applyProtection="1">
      <alignment horizontal="right"/>
    </xf>
    <xf numFmtId="44" fontId="13" fillId="10" borderId="56" xfId="6" applyNumberFormat="1" applyFont="1" applyFill="1" applyBorder="1" applyProtection="1"/>
    <xf numFmtId="44" fontId="12" fillId="12" borderId="107" xfId="5" applyNumberFormat="1" applyFont="1" applyFill="1" applyBorder="1" applyAlignment="1">
      <alignment horizontal="right"/>
    </xf>
    <xf numFmtId="44" fontId="12" fillId="12" borderId="108" xfId="5" applyNumberFormat="1" applyFont="1" applyFill="1" applyBorder="1" applyAlignment="1">
      <alignment horizontal="right"/>
    </xf>
    <xf numFmtId="10" fontId="13" fillId="12" borderId="107" xfId="6" applyNumberFormat="1" applyFont="1" applyFill="1" applyBorder="1" applyAlignment="1" applyProtection="1">
      <alignment horizontal="right"/>
    </xf>
    <xf numFmtId="0" fontId="25" fillId="10" borderId="110" xfId="5" applyFont="1" applyFill="1" applyBorder="1" applyAlignment="1">
      <alignment horizontal="left"/>
    </xf>
    <xf numFmtId="0" fontId="12" fillId="10" borderId="111" xfId="5" applyFont="1" applyFill="1" applyBorder="1" applyAlignment="1">
      <alignment horizontal="left"/>
    </xf>
    <xf numFmtId="8" fontId="3" fillId="10" borderId="112" xfId="5" applyNumberFormat="1" applyFont="1" applyFill="1" applyBorder="1" applyAlignment="1" applyProtection="1">
      <alignment horizontal="right"/>
      <protection locked="0"/>
    </xf>
    <xf numFmtId="44" fontId="3" fillId="10" borderId="112" xfId="5" applyNumberFormat="1" applyFont="1" applyFill="1" applyBorder="1" applyAlignment="1" applyProtection="1">
      <alignment horizontal="right"/>
      <protection locked="0"/>
    </xf>
    <xf numFmtId="8" fontId="3" fillId="10" borderId="112" xfId="2" applyNumberFormat="1" applyFont="1" applyFill="1" applyBorder="1" applyAlignment="1" applyProtection="1">
      <alignment horizontal="right"/>
      <protection locked="0"/>
    </xf>
    <xf numFmtId="8" fontId="3" fillId="10" borderId="84" xfId="2" applyNumberFormat="1" applyFont="1" applyFill="1" applyBorder="1" applyAlignment="1" applyProtection="1">
      <alignment horizontal="right"/>
      <protection locked="0"/>
    </xf>
    <xf numFmtId="8" fontId="3" fillId="10" borderId="69" xfId="2" applyNumberFormat="1" applyFont="1" applyFill="1" applyBorder="1" applyAlignment="1" applyProtection="1">
      <alignment horizontal="right"/>
    </xf>
    <xf numFmtId="8" fontId="3" fillId="10" borderId="112" xfId="2" applyNumberFormat="1" applyFont="1" applyFill="1" applyBorder="1" applyAlignment="1" applyProtection="1">
      <alignment horizontal="right"/>
    </xf>
    <xf numFmtId="165" fontId="3" fillId="10" borderId="112" xfId="6" applyNumberFormat="1" applyFont="1" applyFill="1" applyBorder="1" applyAlignment="1" applyProtection="1">
      <alignment horizontal="right"/>
    </xf>
    <xf numFmtId="167" fontId="3" fillId="10" borderId="112" xfId="6" applyNumberFormat="1" applyFont="1" applyFill="1" applyBorder="1" applyProtection="1"/>
    <xf numFmtId="8" fontId="3" fillId="10" borderId="112" xfId="2" applyNumberFormat="1" applyFont="1" applyFill="1" applyBorder="1" applyProtection="1">
      <protection locked="0"/>
    </xf>
    <xf numFmtId="0" fontId="32" fillId="0" borderId="0" xfId="0" applyFont="1"/>
    <xf numFmtId="0" fontId="10" fillId="12" borderId="113" xfId="5" applyFont="1" applyFill="1" applyBorder="1" applyAlignment="1">
      <alignment horizontal="center"/>
    </xf>
    <xf numFmtId="0" fontId="10" fillId="12" borderId="24" xfId="5" applyFont="1" applyFill="1" applyBorder="1" applyAlignment="1">
      <alignment horizontal="center"/>
    </xf>
    <xf numFmtId="0" fontId="0" fillId="0" borderId="90" xfId="0" applyBorder="1"/>
    <xf numFmtId="0" fontId="0" fillId="0" borderId="116" xfId="0" applyBorder="1"/>
    <xf numFmtId="0" fontId="0" fillId="0" borderId="117" xfId="0" applyBorder="1"/>
    <xf numFmtId="10" fontId="13" fillId="0" borderId="11" xfId="6" applyNumberFormat="1" applyFont="1" applyBorder="1" applyAlignment="1">
      <alignment horizontal="right"/>
    </xf>
    <xf numFmtId="0" fontId="3" fillId="0" borderId="8" xfId="0" applyFont="1" applyBorder="1"/>
    <xf numFmtId="0" fontId="12" fillId="0" borderId="88" xfId="0" applyFont="1" applyBorder="1" applyAlignment="1">
      <alignment horizontal="justify" wrapText="1"/>
    </xf>
    <xf numFmtId="0" fontId="12" fillId="0" borderId="0" xfId="0" applyFont="1" applyAlignment="1">
      <alignment horizontal="justify"/>
    </xf>
    <xf numFmtId="0" fontId="0" fillId="0" borderId="120" xfId="0" applyBorder="1"/>
    <xf numFmtId="0" fontId="0" fillId="0" borderId="121" xfId="0" applyBorder="1"/>
    <xf numFmtId="0" fontId="0" fillId="0" borderId="122" xfId="0" applyBorder="1"/>
    <xf numFmtId="0" fontId="0" fillId="0" borderId="123" xfId="0" applyBorder="1"/>
    <xf numFmtId="0" fontId="41" fillId="0" borderId="124" xfId="0" applyFont="1" applyBorder="1"/>
    <xf numFmtId="0" fontId="10" fillId="0" borderId="88" xfId="0" applyFont="1" applyBorder="1" applyAlignment="1">
      <alignment horizontal="right"/>
    </xf>
    <xf numFmtId="14" fontId="3" fillId="0" borderId="70" xfId="0" applyNumberFormat="1" applyFont="1" applyBorder="1" applyAlignment="1">
      <alignment horizontal="left"/>
    </xf>
    <xf numFmtId="0" fontId="3" fillId="0" borderId="70" xfId="0" applyFont="1" applyBorder="1" applyAlignment="1">
      <alignment horizontal="left" indent="1"/>
    </xf>
    <xf numFmtId="0" fontId="15" fillId="0" borderId="70" xfId="0" applyFont="1" applyBorder="1" applyAlignment="1">
      <alignment horizontal="left" indent="1"/>
    </xf>
    <xf numFmtId="0" fontId="3" fillId="0" borderId="8" xfId="0" applyFont="1" applyBorder="1" applyAlignment="1">
      <alignment horizontal="left" indent="1"/>
    </xf>
    <xf numFmtId="0" fontId="46" fillId="0" borderId="2" xfId="1" applyFont="1" applyFill="1" applyBorder="1" applyAlignment="1" applyProtection="1">
      <alignment horizontal="left" indent="1"/>
    </xf>
    <xf numFmtId="166" fontId="13" fillId="8" borderId="8" xfId="5" applyNumberFormat="1" applyFont="1" applyFill="1" applyBorder="1" applyAlignment="1" applyProtection="1">
      <alignment horizontal="left"/>
      <protection locked="0"/>
    </xf>
    <xf numFmtId="166" fontId="13" fillId="8" borderId="106" xfId="5" applyNumberFormat="1" applyFont="1" applyFill="1" applyBorder="1" applyAlignment="1" applyProtection="1">
      <alignment horizontal="left"/>
      <protection locked="0"/>
    </xf>
    <xf numFmtId="166" fontId="13" fillId="8" borderId="0" xfId="5" applyNumberFormat="1" applyFont="1" applyFill="1" applyAlignment="1" applyProtection="1">
      <alignment horizontal="left"/>
      <protection locked="0"/>
    </xf>
    <xf numFmtId="0" fontId="3" fillId="10" borderId="0" xfId="5" applyFont="1" applyFill="1" applyAlignment="1" applyProtection="1">
      <alignment horizontal="left"/>
      <protection locked="0"/>
    </xf>
    <xf numFmtId="0" fontId="3" fillId="0" borderId="0" xfId="5" applyFont="1" applyAlignment="1" applyProtection="1">
      <alignment horizontal="left"/>
      <protection locked="0"/>
    </xf>
    <xf numFmtId="0" fontId="3" fillId="12" borderId="0" xfId="5" applyFont="1" applyFill="1" applyAlignment="1" applyProtection="1">
      <alignment horizontal="left"/>
      <protection locked="0"/>
    </xf>
    <xf numFmtId="0" fontId="12" fillId="12" borderId="0" xfId="5" applyFont="1" applyFill="1" applyAlignment="1" applyProtection="1">
      <alignment horizontal="left"/>
      <protection locked="0"/>
    </xf>
    <xf numFmtId="0" fontId="13" fillId="8" borderId="8" xfId="5" applyFont="1" applyFill="1" applyBorder="1" applyAlignment="1" applyProtection="1">
      <alignment horizontal="left"/>
      <protection locked="0"/>
    </xf>
    <xf numFmtId="44" fontId="3" fillId="0" borderId="11" xfId="2" applyFont="1" applyBorder="1" applyAlignment="1" applyProtection="1">
      <alignment horizontal="right"/>
      <protection locked="0"/>
    </xf>
    <xf numFmtId="0" fontId="0" fillId="14" borderId="2" xfId="0" applyFill="1" applyBorder="1"/>
    <xf numFmtId="0" fontId="7" fillId="14" borderId="89" xfId="0" applyFont="1" applyFill="1" applyBorder="1" applyAlignment="1">
      <alignment horizontal="right"/>
    </xf>
    <xf numFmtId="0" fontId="10" fillId="14" borderId="61" xfId="0" applyFont="1" applyFill="1" applyBorder="1" applyAlignment="1">
      <alignment horizontal="center" wrapText="1"/>
    </xf>
    <xf numFmtId="0" fontId="10" fillId="14" borderId="94" xfId="0" applyFont="1" applyFill="1" applyBorder="1" applyAlignment="1">
      <alignment horizontal="center"/>
    </xf>
    <xf numFmtId="0" fontId="10" fillId="14" borderId="43" xfId="0" applyFont="1" applyFill="1" applyBorder="1" applyAlignment="1">
      <alignment horizontal="left"/>
    </xf>
    <xf numFmtId="0" fontId="10" fillId="14" borderId="38" xfId="0" applyFont="1" applyFill="1" applyBorder="1" applyAlignment="1">
      <alignment horizontal="right" wrapText="1"/>
    </xf>
    <xf numFmtId="0" fontId="10" fillId="14" borderId="10" xfId="0" applyFont="1" applyFill="1" applyBorder="1" applyAlignment="1">
      <alignment horizontal="right" wrapText="1"/>
    </xf>
    <xf numFmtId="0" fontId="10" fillId="14" borderId="37" xfId="0" applyFont="1" applyFill="1" applyBorder="1" applyAlignment="1">
      <alignment horizontal="right" wrapText="1"/>
    </xf>
    <xf numFmtId="0" fontId="10" fillId="14" borderId="62" xfId="0" applyFont="1" applyFill="1" applyBorder="1" applyAlignment="1">
      <alignment horizontal="center" wrapText="1"/>
    </xf>
    <xf numFmtId="0" fontId="10" fillId="14" borderId="36" xfId="0" applyFont="1" applyFill="1" applyBorder="1" applyAlignment="1">
      <alignment horizontal="right"/>
    </xf>
    <xf numFmtId="0" fontId="10" fillId="14" borderId="37" xfId="0" applyFont="1" applyFill="1" applyBorder="1" applyAlignment="1">
      <alignment horizontal="right"/>
    </xf>
    <xf numFmtId="0" fontId="10" fillId="14" borderId="22" xfId="0" applyFont="1" applyFill="1" applyBorder="1" applyAlignment="1">
      <alignment horizontal="right"/>
    </xf>
    <xf numFmtId="0" fontId="10" fillId="14" borderId="95" xfId="0" applyFont="1" applyFill="1" applyBorder="1" applyAlignment="1">
      <alignment horizontal="right"/>
    </xf>
    <xf numFmtId="0" fontId="13" fillId="14" borderId="9" xfId="0" applyFont="1" applyFill="1" applyBorder="1"/>
    <xf numFmtId="44" fontId="13" fillId="14" borderId="9" xfId="2" applyFont="1" applyFill="1" applyBorder="1" applyAlignment="1">
      <alignment horizontal="right"/>
    </xf>
    <xf numFmtId="0" fontId="23" fillId="8" borderId="0" xfId="0" applyFont="1" applyFill="1"/>
    <xf numFmtId="44" fontId="3" fillId="5" borderId="26" xfId="6" applyNumberFormat="1" applyFont="1" applyFill="1" applyBorder="1" applyProtection="1"/>
    <xf numFmtId="44" fontId="3" fillId="5" borderId="12" xfId="6" applyNumberFormat="1" applyFont="1" applyFill="1" applyBorder="1" applyProtection="1"/>
    <xf numFmtId="9" fontId="3" fillId="2" borderId="31" xfId="6" applyFont="1" applyFill="1" applyBorder="1" applyAlignment="1"/>
    <xf numFmtId="44" fontId="3" fillId="0" borderId="43" xfId="2" applyFont="1" applyBorder="1" applyAlignment="1">
      <alignment horizontal="right"/>
    </xf>
    <xf numFmtId="0" fontId="42" fillId="0" borderId="126" xfId="0" applyFont="1" applyBorder="1" applyAlignment="1">
      <alignment horizontal="left" indent="1"/>
    </xf>
    <xf numFmtId="0" fontId="3" fillId="0" borderId="12" xfId="0" applyFont="1" applyBorder="1"/>
    <xf numFmtId="0" fontId="3" fillId="2" borderId="26" xfId="0" applyFont="1" applyFill="1" applyBorder="1"/>
    <xf numFmtId="0" fontId="3" fillId="2" borderId="12" xfId="0" applyFont="1" applyFill="1" applyBorder="1"/>
    <xf numFmtId="0" fontId="23" fillId="0" borderId="22" xfId="0" applyFont="1" applyBorder="1" applyAlignment="1">
      <alignment wrapText="1"/>
    </xf>
    <xf numFmtId="0" fontId="53" fillId="0" borderId="126" xfId="0" applyFont="1" applyBorder="1" applyAlignment="1">
      <alignment horizontal="left" indent="1"/>
    </xf>
    <xf numFmtId="0" fontId="1" fillId="0" borderId="0" xfId="0" applyFont="1"/>
    <xf numFmtId="0" fontId="1" fillId="0" borderId="15" xfId="0" applyFont="1" applyBorder="1"/>
    <xf numFmtId="0" fontId="7" fillId="0" borderId="21" xfId="0" applyFont="1" applyBorder="1"/>
    <xf numFmtId="0" fontId="1" fillId="0" borderId="19" xfId="0" applyFont="1" applyBorder="1"/>
    <xf numFmtId="0" fontId="7" fillId="0" borderId="90" xfId="0" applyFont="1" applyBorder="1"/>
    <xf numFmtId="0" fontId="1" fillId="14" borderId="88" xfId="0" applyFont="1" applyFill="1" applyBorder="1"/>
    <xf numFmtId="0" fontId="1" fillId="0" borderId="90" xfId="0" applyFont="1" applyBorder="1"/>
    <xf numFmtId="0" fontId="1" fillId="0" borderId="91" xfId="0" applyFont="1" applyBorder="1"/>
    <xf numFmtId="44" fontId="7" fillId="10" borderId="83" xfId="0" applyNumberFormat="1" applyFont="1" applyFill="1" applyBorder="1"/>
    <xf numFmtId="0" fontId="1" fillId="0" borderId="0" xfId="4" applyAlignment="1">
      <alignment horizontal="center"/>
    </xf>
    <xf numFmtId="44" fontId="1" fillId="11" borderId="69" xfId="0" applyNumberFormat="1" applyFont="1" applyFill="1" applyBorder="1" applyProtection="1">
      <protection locked="0"/>
    </xf>
    <xf numFmtId="44" fontId="13" fillId="11" borderId="84" xfId="5" applyNumberFormat="1" applyFont="1" applyFill="1" applyBorder="1" applyAlignment="1" applyProtection="1">
      <alignment horizontal="right"/>
      <protection locked="0"/>
    </xf>
    <xf numFmtId="44" fontId="13" fillId="11" borderId="82" xfId="2" applyFont="1" applyFill="1" applyBorder="1" applyAlignment="1" applyProtection="1">
      <alignment horizontal="right"/>
    </xf>
    <xf numFmtId="44" fontId="13" fillId="11" borderId="84" xfId="2" applyFont="1" applyFill="1" applyBorder="1" applyAlignment="1" applyProtection="1">
      <alignment horizontal="right"/>
    </xf>
    <xf numFmtId="0" fontId="0" fillId="16" borderId="14" xfId="0" applyFill="1" applyBorder="1"/>
    <xf numFmtId="0" fontId="10" fillId="16" borderId="15" xfId="0" applyFont="1" applyFill="1" applyBorder="1" applyAlignment="1">
      <alignment horizontal="left" wrapText="1"/>
    </xf>
    <xf numFmtId="0" fontId="10" fillId="16" borderId="15" xfId="0" applyFont="1" applyFill="1" applyBorder="1"/>
    <xf numFmtId="0" fontId="0" fillId="16" borderId="1" xfId="0" applyFill="1" applyBorder="1"/>
    <xf numFmtId="0" fontId="10" fillId="16" borderId="7" xfId="0" applyFont="1" applyFill="1" applyBorder="1" applyAlignment="1">
      <alignment horizontal="left" wrapText="1"/>
    </xf>
    <xf numFmtId="0" fontId="14" fillId="16" borderId="7" xfId="0" applyFont="1" applyFill="1" applyBorder="1" applyAlignment="1" applyProtection="1">
      <alignment horizontal="left"/>
      <protection locked="0"/>
    </xf>
    <xf numFmtId="0" fontId="7" fillId="16" borderId="7" xfId="0" applyFont="1" applyFill="1" applyBorder="1"/>
    <xf numFmtId="0" fontId="1" fillId="16" borderId="7" xfId="0" applyFont="1" applyFill="1" applyBorder="1" applyProtection="1">
      <protection locked="0"/>
    </xf>
    <xf numFmtId="0" fontId="0" fillId="16" borderId="7" xfId="0" applyFill="1" applyBorder="1"/>
    <xf numFmtId="0" fontId="7" fillId="16" borderId="7" xfId="0" applyFont="1" applyFill="1" applyBorder="1" applyProtection="1">
      <protection locked="0"/>
    </xf>
    <xf numFmtId="0" fontId="16" fillId="16" borderId="7" xfId="0" applyFont="1" applyFill="1" applyBorder="1" applyAlignment="1">
      <alignment horizontal="left"/>
    </xf>
    <xf numFmtId="0" fontId="0" fillId="16" borderId="12" xfId="0" applyFill="1" applyBorder="1" applyProtection="1">
      <protection locked="0"/>
    </xf>
    <xf numFmtId="0" fontId="10" fillId="16" borderId="143" xfId="0" applyFont="1" applyFill="1" applyBorder="1" applyAlignment="1">
      <alignment horizontal="left"/>
    </xf>
    <xf numFmtId="8" fontId="28" fillId="0" borderId="79" xfId="5" applyNumberFormat="1" applyFont="1" applyBorder="1" applyAlignment="1">
      <alignment horizontal="center" wrapText="1"/>
    </xf>
    <xf numFmtId="8" fontId="28" fillId="0" borderId="80" xfId="5" applyNumberFormat="1" applyFont="1" applyBorder="1" applyAlignment="1">
      <alignment horizontal="center" wrapText="1"/>
    </xf>
    <xf numFmtId="8" fontId="28" fillId="0" borderId="81" xfId="5" applyNumberFormat="1" applyFont="1" applyBorder="1" applyAlignment="1">
      <alignment horizontal="center" wrapText="1"/>
    </xf>
    <xf numFmtId="8" fontId="55" fillId="0" borderId="56" xfId="5" applyNumberFormat="1" applyFont="1" applyBorder="1" applyAlignment="1">
      <alignment horizontal="center" wrapText="1"/>
    </xf>
    <xf numFmtId="0" fontId="3" fillId="0" borderId="145" xfId="0" applyFont="1" applyBorder="1" applyAlignment="1" applyProtection="1">
      <alignment wrapText="1"/>
      <protection locked="0"/>
    </xf>
    <xf numFmtId="0" fontId="3" fillId="0" borderId="96" xfId="0" quotePrefix="1" applyFont="1" applyBorder="1"/>
    <xf numFmtId="0" fontId="3" fillId="0" borderId="98" xfId="0" quotePrefix="1" applyFont="1" applyBorder="1"/>
    <xf numFmtId="0" fontId="3" fillId="0" borderId="98" xfId="0" applyFont="1" applyBorder="1"/>
    <xf numFmtId="44" fontId="3" fillId="6" borderId="15" xfId="2" applyFont="1" applyFill="1" applyBorder="1" applyAlignment="1">
      <alignment horizontal="right"/>
    </xf>
    <xf numFmtId="8" fontId="3" fillId="6" borderId="12" xfId="2" applyNumberFormat="1" applyFont="1" applyFill="1" applyBorder="1" applyAlignment="1">
      <alignment horizontal="right"/>
    </xf>
    <xf numFmtId="0" fontId="3" fillId="6" borderId="7" xfId="0" applyFont="1" applyFill="1" applyBorder="1" applyAlignment="1">
      <alignment horizontal="right"/>
    </xf>
    <xf numFmtId="0" fontId="1" fillId="6" borderId="21" xfId="0" applyFont="1" applyFill="1" applyBorder="1" applyAlignment="1">
      <alignment horizontal="right"/>
    </xf>
    <xf numFmtId="7" fontId="3" fillId="6" borderId="26" xfId="2" applyNumberFormat="1" applyFont="1" applyFill="1" applyBorder="1" applyAlignment="1">
      <alignment horizontal="right"/>
    </xf>
    <xf numFmtId="7" fontId="3" fillId="6" borderId="12" xfId="2" applyNumberFormat="1" applyFont="1" applyFill="1" applyBorder="1" applyAlignment="1">
      <alignment horizontal="right"/>
    </xf>
    <xf numFmtId="7" fontId="3" fillId="6" borderId="7" xfId="2" applyNumberFormat="1" applyFont="1" applyFill="1" applyBorder="1" applyAlignment="1">
      <alignment horizontal="right"/>
    </xf>
    <xf numFmtId="7" fontId="3" fillId="6" borderId="31" xfId="2" applyNumberFormat="1" applyFont="1" applyFill="1" applyBorder="1" applyAlignment="1">
      <alignment horizontal="right"/>
    </xf>
    <xf numFmtId="0" fontId="3" fillId="6" borderId="15" xfId="0" applyFont="1" applyFill="1" applyBorder="1"/>
    <xf numFmtId="9" fontId="3" fillId="6" borderId="19" xfId="6" applyFont="1" applyFill="1" applyBorder="1" applyAlignment="1"/>
    <xf numFmtId="9" fontId="3" fillId="6" borderId="31" xfId="6" applyFont="1" applyFill="1" applyBorder="1" applyAlignment="1"/>
    <xf numFmtId="0" fontId="13" fillId="6" borderId="21" xfId="0" applyFont="1" applyFill="1" applyBorder="1"/>
    <xf numFmtId="0" fontId="3" fillId="6" borderId="10" xfId="0" applyFont="1" applyFill="1" applyBorder="1"/>
    <xf numFmtId="10" fontId="13" fillId="6" borderId="10" xfId="6" applyNumberFormat="1" applyFont="1" applyFill="1" applyBorder="1" applyAlignment="1">
      <alignment horizontal="right"/>
    </xf>
    <xf numFmtId="0" fontId="14" fillId="0" borderId="0" xfId="0" applyFont="1" applyAlignment="1" applyProtection="1">
      <alignment horizontal="left" vertical="top" indent="1"/>
      <protection locked="0"/>
    </xf>
    <xf numFmtId="0" fontId="3" fillId="0" borderId="0" xfId="0" applyFont="1"/>
    <xf numFmtId="0" fontId="9" fillId="0" borderId="0" xfId="0" applyFont="1" applyProtection="1">
      <protection locked="0"/>
    </xf>
    <xf numFmtId="0" fontId="9" fillId="0" borderId="0" xfId="0" applyFont="1"/>
    <xf numFmtId="0" fontId="0" fillId="0" borderId="89" xfId="0" applyBorder="1"/>
    <xf numFmtId="44" fontId="3" fillId="0" borderId="69" xfId="2" applyFont="1" applyFill="1" applyBorder="1" applyProtection="1"/>
    <xf numFmtId="44" fontId="3" fillId="2" borderId="69" xfId="2" applyFont="1" applyFill="1" applyBorder="1" applyProtection="1"/>
    <xf numFmtId="0" fontId="15" fillId="0" borderId="91" xfId="0" applyFont="1" applyBorder="1" applyAlignment="1" applyProtection="1">
      <alignment horizontal="left" indent="1"/>
      <protection locked="0"/>
    </xf>
    <xf numFmtId="0" fontId="3" fillId="0" borderId="91" xfId="0" applyFont="1" applyBorder="1" applyAlignment="1" applyProtection="1">
      <alignment horizontal="left" indent="1"/>
      <protection locked="0"/>
    </xf>
    <xf numFmtId="164" fontId="3" fillId="0" borderId="91" xfId="0" applyNumberFormat="1" applyFont="1" applyBorder="1" applyAlignment="1" applyProtection="1">
      <alignment horizontal="left" indent="1"/>
      <protection locked="0"/>
    </xf>
    <xf numFmtId="0" fontId="11" fillId="0" borderId="91" xfId="0" applyFont="1" applyBorder="1" applyProtection="1">
      <protection locked="0"/>
    </xf>
    <xf numFmtId="0" fontId="11" fillId="0" borderId="91" xfId="0" applyFont="1" applyBorder="1"/>
    <xf numFmtId="0" fontId="3" fillId="0" borderId="91" xfId="0" applyFont="1" applyBorder="1"/>
    <xf numFmtId="0" fontId="10" fillId="0" borderId="91" xfId="0" applyFont="1" applyBorder="1" applyAlignment="1">
      <alignment horizontal="right"/>
    </xf>
    <xf numFmtId="44" fontId="3" fillId="0" borderId="119" xfId="2" applyFont="1" applyFill="1" applyBorder="1" applyAlignment="1">
      <alignment horizontal="right"/>
    </xf>
    <xf numFmtId="7" fontId="3" fillId="0" borderId="91" xfId="2" applyNumberFormat="1" applyFont="1" applyFill="1" applyBorder="1" applyAlignment="1">
      <alignment horizontal="right"/>
    </xf>
    <xf numFmtId="7" fontId="13" fillId="0" borderId="91" xfId="2" applyNumberFormat="1" applyFont="1" applyFill="1" applyBorder="1" applyAlignment="1">
      <alignment horizontal="right"/>
    </xf>
    <xf numFmtId="8" fontId="3" fillId="0" borderId="91" xfId="2" applyNumberFormat="1" applyFont="1" applyFill="1" applyBorder="1" applyAlignment="1">
      <alignment horizontal="right"/>
    </xf>
    <xf numFmtId="39" fontId="13" fillId="0" borderId="91" xfId="2" applyNumberFormat="1" applyFont="1" applyFill="1" applyBorder="1" applyAlignment="1">
      <alignment horizontal="right"/>
    </xf>
    <xf numFmtId="44" fontId="3" fillId="0" borderId="91" xfId="2" applyFont="1" applyFill="1" applyBorder="1" applyAlignment="1">
      <alignment horizontal="right"/>
    </xf>
    <xf numFmtId="7" fontId="3" fillId="0" borderId="91" xfId="2" applyNumberFormat="1" applyFont="1" applyFill="1" applyBorder="1" applyAlignment="1" applyProtection="1">
      <alignment horizontal="right"/>
      <protection locked="0"/>
    </xf>
    <xf numFmtId="10" fontId="13" fillId="0" borderId="91" xfId="6" applyNumberFormat="1" applyFont="1" applyFill="1" applyBorder="1" applyAlignment="1">
      <alignment horizontal="right"/>
    </xf>
    <xf numFmtId="0" fontId="0" fillId="0" borderId="118" xfId="0" applyBorder="1"/>
    <xf numFmtId="0" fontId="9" fillId="0" borderId="91" xfId="0" applyFont="1" applyBorder="1" applyAlignment="1">
      <alignment horizontal="justify" wrapText="1"/>
    </xf>
    <xf numFmtId="0" fontId="11" fillId="0" borderId="91" xfId="0" applyFont="1" applyBorder="1" applyAlignment="1" applyProtection="1">
      <alignment wrapText="1"/>
      <protection locked="0"/>
    </xf>
    <xf numFmtId="0" fontId="9" fillId="0" borderId="91" xfId="0" applyFont="1" applyBorder="1" applyAlignment="1" applyProtection="1">
      <alignment wrapText="1"/>
      <protection locked="0"/>
    </xf>
    <xf numFmtId="0" fontId="9" fillId="0" borderId="91" xfId="0" applyFont="1" applyBorder="1" applyAlignment="1">
      <alignment wrapText="1"/>
    </xf>
    <xf numFmtId="0" fontId="11" fillId="0" borderId="91" xfId="0" applyFont="1" applyBorder="1" applyAlignment="1">
      <alignment wrapText="1"/>
    </xf>
    <xf numFmtId="0" fontId="11" fillId="0" borderId="93" xfId="0" applyFont="1" applyBorder="1"/>
    <xf numFmtId="0" fontId="12" fillId="11" borderId="0" xfId="5" applyFont="1" applyFill="1" applyAlignment="1">
      <alignment horizontal="left"/>
    </xf>
    <xf numFmtId="0" fontId="12" fillId="11" borderId="71" xfId="5" applyFont="1" applyFill="1" applyBorder="1" applyAlignment="1">
      <alignment horizontal="left"/>
    </xf>
    <xf numFmtId="49" fontId="12" fillId="11" borderId="71" xfId="5" applyNumberFormat="1" applyFont="1" applyFill="1" applyBorder="1" applyAlignment="1">
      <alignment horizontal="left"/>
    </xf>
    <xf numFmtId="44" fontId="13" fillId="11" borderId="21" xfId="2" applyFont="1" applyFill="1" applyBorder="1" applyAlignment="1">
      <alignment horizontal="right"/>
    </xf>
    <xf numFmtId="44" fontId="13" fillId="11" borderId="77" xfId="2" applyFont="1" applyFill="1" applyBorder="1" applyAlignment="1">
      <alignment horizontal="right"/>
    </xf>
    <xf numFmtId="44" fontId="13" fillId="11" borderId="21" xfId="2" applyFont="1" applyFill="1" applyBorder="1" applyAlignment="1" applyProtection="1">
      <alignment horizontal="right"/>
    </xf>
    <xf numFmtId="0" fontId="13" fillId="11" borderId="76" xfId="4" applyFont="1" applyFill="1" applyBorder="1" applyAlignment="1">
      <alignment horizontal="right"/>
    </xf>
    <xf numFmtId="0" fontId="13" fillId="11" borderId="21" xfId="4" applyFont="1" applyFill="1" applyBorder="1" applyAlignment="1">
      <alignment horizontal="right"/>
    </xf>
    <xf numFmtId="44" fontId="3" fillId="2" borderId="46" xfId="2" applyFont="1" applyFill="1" applyBorder="1" applyAlignment="1" applyProtection="1">
      <alignment horizontal="right"/>
    </xf>
    <xf numFmtId="44" fontId="3" fillId="2" borderId="73" xfId="2" applyFont="1" applyFill="1" applyBorder="1" applyAlignment="1" applyProtection="1">
      <alignment horizontal="right"/>
    </xf>
    <xf numFmtId="1" fontId="3" fillId="2" borderId="45" xfId="2" applyNumberFormat="1" applyFont="1" applyFill="1" applyBorder="1" applyAlignment="1" applyProtection="1">
      <alignment horizontal="right"/>
    </xf>
    <xf numFmtId="44" fontId="3" fillId="0" borderId="8" xfId="2" applyFont="1" applyFill="1" applyBorder="1" applyAlignment="1" applyProtection="1">
      <alignment horizontal="right"/>
    </xf>
    <xf numFmtId="44" fontId="13" fillId="11" borderId="21" xfId="2" applyFont="1" applyFill="1" applyBorder="1" applyAlignment="1" applyProtection="1">
      <alignment horizontal="right"/>
      <protection locked="0"/>
    </xf>
    <xf numFmtId="44" fontId="3" fillId="8" borderId="7" xfId="2" applyFont="1" applyFill="1" applyBorder="1" applyAlignment="1" applyProtection="1">
      <alignment horizontal="right"/>
    </xf>
    <xf numFmtId="0" fontId="13" fillId="0" borderId="0" xfId="5" applyFont="1" applyAlignment="1" applyProtection="1">
      <alignment horizontal="left"/>
      <protection locked="0"/>
    </xf>
    <xf numFmtId="0" fontId="12" fillId="12" borderId="148" xfId="5" applyFont="1" applyFill="1" applyBorder="1" applyAlignment="1">
      <alignment horizontal="left"/>
    </xf>
    <xf numFmtId="0" fontId="13" fillId="0" borderId="8" xfId="5" applyFont="1" applyBorder="1" applyAlignment="1" applyProtection="1">
      <alignment horizontal="left"/>
      <protection locked="0"/>
    </xf>
    <xf numFmtId="0" fontId="12" fillId="10" borderId="83" xfId="5" applyFont="1" applyFill="1" applyBorder="1" applyAlignment="1">
      <alignment horizontal="left" wrapText="1"/>
    </xf>
    <xf numFmtId="0" fontId="12" fillId="11" borderId="83" xfId="5" applyFont="1" applyFill="1" applyBorder="1" applyAlignment="1">
      <alignment horizontal="left" wrapText="1"/>
    </xf>
    <xf numFmtId="44" fontId="13" fillId="10" borderId="147" xfId="5" applyNumberFormat="1" applyFont="1" applyFill="1" applyBorder="1" applyAlignment="1">
      <alignment horizontal="right"/>
    </xf>
    <xf numFmtId="44" fontId="13" fillId="10" borderId="56" xfId="6" applyNumberFormat="1" applyFont="1" applyFill="1" applyBorder="1" applyProtection="1">
      <protection locked="0"/>
    </xf>
    <xf numFmtId="0" fontId="13" fillId="0" borderId="127" xfId="5" applyFont="1" applyBorder="1" applyAlignment="1" applyProtection="1">
      <alignment horizontal="left"/>
      <protection locked="0"/>
    </xf>
    <xf numFmtId="0" fontId="12" fillId="0" borderId="80" xfId="5" applyFont="1" applyBorder="1" applyAlignment="1">
      <alignment horizontal="left" wrapText="1"/>
    </xf>
    <xf numFmtId="44" fontId="13" fillId="0" borderId="56" xfId="5" applyNumberFormat="1" applyFont="1" applyBorder="1" applyAlignment="1">
      <alignment horizontal="right"/>
    </xf>
    <xf numFmtId="44" fontId="3" fillId="0" borderId="56" xfId="5" applyNumberFormat="1" applyFont="1" applyBorder="1" applyAlignment="1" applyProtection="1">
      <alignment horizontal="right"/>
      <protection locked="0"/>
    </xf>
    <xf numFmtId="44" fontId="3" fillId="0" borderId="56" xfId="5" applyNumberFormat="1" applyFont="1" applyBorder="1" applyAlignment="1">
      <alignment horizontal="right"/>
    </xf>
    <xf numFmtId="44" fontId="13" fillId="0" borderId="56" xfId="2" applyFont="1" applyFill="1" applyBorder="1" applyAlignment="1" applyProtection="1">
      <alignment horizontal="right"/>
    </xf>
    <xf numFmtId="10" fontId="3" fillId="0" borderId="56" xfId="6" applyNumberFormat="1" applyFont="1" applyFill="1" applyBorder="1" applyAlignment="1" applyProtection="1">
      <alignment horizontal="right"/>
    </xf>
    <xf numFmtId="44" fontId="13" fillId="0" borderId="56" xfId="6" applyNumberFormat="1" applyFont="1" applyFill="1" applyBorder="1" applyProtection="1"/>
    <xf numFmtId="44" fontId="13" fillId="0" borderId="56" xfId="6" applyNumberFormat="1" applyFont="1" applyFill="1" applyBorder="1" applyProtection="1">
      <protection locked="0"/>
    </xf>
    <xf numFmtId="0" fontId="1" fillId="0" borderId="151" xfId="0" applyFont="1" applyBorder="1"/>
    <xf numFmtId="0" fontId="26" fillId="0" borderId="152" xfId="0" applyFont="1" applyBorder="1"/>
    <xf numFmtId="44" fontId="0" fillId="0" borderId="83" xfId="0" applyNumberFormat="1" applyBorder="1"/>
    <xf numFmtId="0" fontId="26" fillId="0" borderId="154" xfId="0" applyFont="1" applyBorder="1"/>
    <xf numFmtId="44" fontId="0" fillId="0" borderId="79" xfId="0" applyNumberFormat="1" applyBorder="1"/>
    <xf numFmtId="0" fontId="63" fillId="0" borderId="153" xfId="0" applyFont="1" applyBorder="1"/>
    <xf numFmtId="0" fontId="63" fillId="0" borderId="155" xfId="0" applyFont="1" applyBorder="1"/>
    <xf numFmtId="0" fontId="7" fillId="20" borderId="149" xfId="0" applyFont="1" applyFill="1" applyBorder="1"/>
    <xf numFmtId="0" fontId="1" fillId="20" borderId="150" xfId="0" applyFont="1" applyFill="1" applyBorder="1"/>
    <xf numFmtId="0" fontId="9" fillId="0" borderId="37" xfId="5" applyFont="1" applyBorder="1" applyAlignment="1" applyProtection="1">
      <alignment horizontal="left"/>
      <protection locked="0"/>
    </xf>
    <xf numFmtId="0" fontId="9" fillId="0" borderId="145" xfId="5" applyFont="1" applyBorder="1" applyAlignment="1" applyProtection="1">
      <alignment horizontal="left"/>
      <protection locked="0"/>
    </xf>
    <xf numFmtId="44" fontId="3" fillId="11" borderId="69" xfId="5" applyNumberFormat="1" applyFont="1" applyFill="1" applyBorder="1" applyAlignment="1">
      <alignment horizontal="right"/>
    </xf>
    <xf numFmtId="0" fontId="1" fillId="21" borderId="2" xfId="0" applyFont="1" applyFill="1" applyBorder="1"/>
    <xf numFmtId="0" fontId="0" fillId="21" borderId="2" xfId="0" applyFill="1" applyBorder="1"/>
    <xf numFmtId="0" fontId="12" fillId="21" borderId="20" xfId="0" applyFont="1" applyFill="1" applyBorder="1"/>
    <xf numFmtId="0" fontId="7" fillId="21" borderId="21" xfId="0" applyFont="1" applyFill="1" applyBorder="1"/>
    <xf numFmtId="0" fontId="13" fillId="21" borderId="21" xfId="0" applyFont="1" applyFill="1" applyBorder="1"/>
    <xf numFmtId="7" fontId="13" fillId="21" borderId="21" xfId="2" applyNumberFormat="1" applyFont="1" applyFill="1" applyBorder="1" applyAlignment="1">
      <alignment horizontal="right"/>
    </xf>
    <xf numFmtId="7" fontId="13" fillId="21" borderId="33" xfId="2" applyNumberFormat="1" applyFont="1" applyFill="1" applyBorder="1" applyAlignment="1">
      <alignment horizontal="right"/>
    </xf>
    <xf numFmtId="0" fontId="12" fillId="21" borderId="32" xfId="0" applyFont="1" applyFill="1" applyBorder="1"/>
    <xf numFmtId="0" fontId="0" fillId="21" borderId="33" xfId="0" applyFill="1" applyBorder="1"/>
    <xf numFmtId="0" fontId="3" fillId="21" borderId="21" xfId="0" applyFont="1" applyFill="1" applyBorder="1"/>
    <xf numFmtId="0" fontId="3" fillId="21" borderId="54" xfId="0" applyFont="1" applyFill="1" applyBorder="1"/>
    <xf numFmtId="39" fontId="13" fillId="21" borderId="54" xfId="2" applyNumberFormat="1" applyFont="1" applyFill="1" applyBorder="1" applyAlignment="1">
      <alignment horizontal="right"/>
    </xf>
    <xf numFmtId="39" fontId="13" fillId="21" borderId="33" xfId="2" applyNumberFormat="1" applyFont="1" applyFill="1" applyBorder="1" applyAlignment="1">
      <alignment horizontal="right"/>
    </xf>
    <xf numFmtId="0" fontId="1" fillId="21" borderId="21" xfId="0" applyFont="1" applyFill="1" applyBorder="1"/>
    <xf numFmtId="7" fontId="13" fillId="21" borderId="13" xfId="2" applyNumberFormat="1" applyFont="1" applyFill="1" applyBorder="1" applyAlignment="1">
      <alignment horizontal="right"/>
    </xf>
    <xf numFmtId="44" fontId="13" fillId="11" borderId="83" xfId="2" applyFont="1" applyFill="1" applyBorder="1" applyAlignment="1" applyProtection="1">
      <alignment horizontal="right"/>
      <protection locked="0"/>
    </xf>
    <xf numFmtId="0" fontId="7" fillId="0" borderId="156" xfId="0" applyFont="1" applyBorder="1"/>
    <xf numFmtId="0" fontId="7" fillId="0" borderId="157" xfId="0" applyFont="1" applyBorder="1"/>
    <xf numFmtId="0" fontId="7" fillId="0" borderId="158" xfId="0" applyFont="1" applyBorder="1"/>
    <xf numFmtId="0" fontId="7" fillId="0" borderId="124" xfId="0" applyFont="1" applyBorder="1"/>
    <xf numFmtId="0" fontId="7" fillId="0" borderId="125" xfId="0" applyFont="1" applyBorder="1"/>
    <xf numFmtId="0" fontId="7" fillId="0" borderId="122" xfId="0" applyFont="1" applyBorder="1"/>
    <xf numFmtId="0" fontId="7" fillId="0" borderId="117" xfId="0" applyFont="1" applyBorder="1"/>
    <xf numFmtId="0" fontId="7" fillId="0" borderId="123" xfId="0" applyFont="1" applyBorder="1"/>
    <xf numFmtId="166" fontId="65" fillId="8" borderId="0" xfId="5" applyNumberFormat="1" applyFont="1" applyFill="1" applyAlignment="1" applyProtection="1">
      <alignment horizontal="left"/>
      <protection locked="0"/>
    </xf>
    <xf numFmtId="0" fontId="26" fillId="21" borderId="152" xfId="0" applyFont="1" applyFill="1" applyBorder="1"/>
    <xf numFmtId="44" fontId="0" fillId="21" borderId="83" xfId="0" applyNumberFormat="1" applyFill="1" applyBorder="1" applyProtection="1">
      <protection locked="0"/>
    </xf>
    <xf numFmtId="0" fontId="62" fillId="21" borderId="153" xfId="0" applyFont="1" applyFill="1" applyBorder="1"/>
    <xf numFmtId="9" fontId="0" fillId="21" borderId="83" xfId="6" applyFont="1" applyFill="1" applyBorder="1" applyProtection="1">
      <protection locked="0"/>
    </xf>
    <xf numFmtId="0" fontId="10" fillId="0" borderId="0" xfId="0" applyFont="1"/>
    <xf numFmtId="0" fontId="10" fillId="0" borderId="160" xfId="0" applyFont="1" applyBorder="1" applyAlignment="1">
      <alignment wrapText="1"/>
    </xf>
    <xf numFmtId="0" fontId="10" fillId="0" borderId="159" xfId="0" applyFont="1" applyBorder="1"/>
    <xf numFmtId="0" fontId="10" fillId="0" borderId="161" xfId="0" applyFont="1" applyBorder="1"/>
    <xf numFmtId="0" fontId="14" fillId="0" borderId="15" xfId="0" applyFont="1" applyBorder="1" applyProtection="1">
      <protection locked="0"/>
    </xf>
    <xf numFmtId="44" fontId="14" fillId="0" borderId="15" xfId="2" applyFont="1" applyBorder="1" applyProtection="1">
      <protection locked="0"/>
    </xf>
    <xf numFmtId="44" fontId="14" fillId="0" borderId="15" xfId="2" applyFont="1" applyBorder="1"/>
    <xf numFmtId="0" fontId="14" fillId="0" borderId="26" xfId="0" applyFont="1" applyBorder="1" applyProtection="1">
      <protection locked="0"/>
    </xf>
    <xf numFmtId="0" fontId="14" fillId="0" borderId="7" xfId="0" applyFont="1" applyBorder="1" applyProtection="1">
      <protection locked="0"/>
    </xf>
    <xf numFmtId="44" fontId="14" fillId="0" borderId="7" xfId="2" applyFont="1" applyBorder="1" applyProtection="1">
      <protection locked="0"/>
    </xf>
    <xf numFmtId="0" fontId="14" fillId="0" borderId="12" xfId="0" applyFont="1" applyBorder="1" applyProtection="1">
      <protection locked="0"/>
    </xf>
    <xf numFmtId="0" fontId="14" fillId="0" borderId="19" xfId="0" applyFont="1" applyBorder="1" applyProtection="1">
      <protection locked="0"/>
    </xf>
    <xf numFmtId="44" fontId="14" fillId="0" borderId="19" xfId="2" applyFont="1" applyBorder="1" applyProtection="1">
      <protection locked="0"/>
    </xf>
    <xf numFmtId="0" fontId="14" fillId="0" borderId="29" xfId="0" applyFont="1" applyBorder="1" applyProtection="1">
      <protection locked="0"/>
    </xf>
    <xf numFmtId="0" fontId="0" fillId="2" borderId="21" xfId="0" applyFill="1" applyBorder="1"/>
    <xf numFmtId="0" fontId="0" fillId="2" borderId="21" xfId="0" applyFill="1" applyBorder="1" applyAlignment="1">
      <alignment horizontal="right"/>
    </xf>
    <xf numFmtId="44" fontId="66" fillId="0" borderId="21" xfId="2" applyFont="1" applyBorder="1"/>
    <xf numFmtId="0" fontId="10" fillId="0" borderId="21" xfId="0" applyFont="1" applyBorder="1"/>
    <xf numFmtId="0" fontId="10" fillId="0" borderId="0" xfId="0" applyFont="1" applyAlignment="1">
      <alignment horizontal="centerContinuous" wrapText="1"/>
    </xf>
    <xf numFmtId="0" fontId="0" fillId="0" borderId="0" xfId="0" applyAlignment="1">
      <alignment horizontal="centerContinuous" wrapText="1"/>
    </xf>
    <xf numFmtId="0" fontId="51" fillId="21" borderId="10" xfId="0" applyFont="1" applyFill="1" applyBorder="1"/>
    <xf numFmtId="0" fontId="52" fillId="21" borderId="15" xfId="0" applyFont="1" applyFill="1" applyBorder="1"/>
    <xf numFmtId="0" fontId="52" fillId="21" borderId="19" xfId="0" applyFont="1" applyFill="1" applyBorder="1"/>
    <xf numFmtId="0" fontId="52" fillId="21" borderId="31" xfId="0" applyFont="1" applyFill="1" applyBorder="1"/>
    <xf numFmtId="0" fontId="1" fillId="21" borderId="162" xfId="0" applyFont="1" applyFill="1" applyBorder="1"/>
    <xf numFmtId="0" fontId="0" fillId="21" borderId="163" xfId="0" applyFill="1" applyBorder="1"/>
    <xf numFmtId="0" fontId="1" fillId="21" borderId="164" xfId="0" applyFont="1" applyFill="1" applyBorder="1"/>
    <xf numFmtId="0" fontId="0" fillId="21" borderId="165" xfId="0" applyFill="1" applyBorder="1"/>
    <xf numFmtId="0" fontId="1" fillId="21" borderId="166" xfId="0" applyFont="1" applyFill="1" applyBorder="1"/>
    <xf numFmtId="0" fontId="0" fillId="21" borderId="167" xfId="0" applyFill="1" applyBorder="1"/>
    <xf numFmtId="44" fontId="3" fillId="2" borderId="168" xfId="2" applyFont="1" applyFill="1" applyBorder="1" applyAlignment="1" applyProtection="1">
      <alignment horizontal="right"/>
    </xf>
    <xf numFmtId="44" fontId="3" fillId="2" borderId="169" xfId="2" applyFont="1" applyFill="1" applyBorder="1" applyAlignment="1" applyProtection="1">
      <alignment horizontal="right"/>
    </xf>
    <xf numFmtId="44" fontId="3" fillId="2" borderId="170" xfId="2" applyFont="1" applyFill="1" applyBorder="1" applyAlignment="1" applyProtection="1">
      <alignment horizontal="right"/>
    </xf>
    <xf numFmtId="44" fontId="13" fillId="11" borderId="78" xfId="2" applyFont="1" applyFill="1" applyBorder="1" applyAlignment="1" applyProtection="1">
      <alignment horizontal="right"/>
    </xf>
    <xf numFmtId="0" fontId="3" fillId="0" borderId="146" xfId="4" applyFont="1" applyBorder="1" applyAlignment="1">
      <alignment horizontal="right"/>
    </xf>
    <xf numFmtId="0" fontId="0" fillId="0" borderId="8" xfId="0" applyBorder="1" applyAlignment="1">
      <alignment horizontal="right"/>
    </xf>
    <xf numFmtId="0" fontId="3" fillId="10" borderId="44" xfId="5" applyFont="1" applyFill="1" applyBorder="1" applyAlignment="1">
      <alignment horizontal="left"/>
    </xf>
    <xf numFmtId="0" fontId="12" fillId="10" borderId="26" xfId="5" applyFont="1" applyFill="1" applyBorder="1" applyAlignment="1">
      <alignment horizontal="left"/>
    </xf>
    <xf numFmtId="0" fontId="13" fillId="10" borderId="47" xfId="5" applyFont="1" applyFill="1" applyBorder="1" applyAlignment="1">
      <alignment horizontal="right"/>
    </xf>
    <xf numFmtId="0" fontId="3" fillId="10" borderId="15" xfId="2" applyNumberFormat="1" applyFont="1" applyFill="1" applyBorder="1" applyAlignment="1">
      <alignment horizontal="right"/>
    </xf>
    <xf numFmtId="44" fontId="13" fillId="10" borderId="15" xfId="2" applyFont="1" applyFill="1" applyBorder="1" applyAlignment="1">
      <alignment horizontal="right"/>
    </xf>
    <xf numFmtId="44" fontId="3" fillId="10" borderId="15" xfId="2" applyFont="1" applyFill="1" applyBorder="1" applyAlignment="1" applyProtection="1">
      <alignment horizontal="right"/>
    </xf>
    <xf numFmtId="44" fontId="3" fillId="10" borderId="15" xfId="2" applyFont="1" applyFill="1" applyBorder="1" applyAlignment="1">
      <alignment horizontal="right"/>
    </xf>
    <xf numFmtId="44" fontId="3" fillId="10" borderId="70" xfId="2" applyFont="1" applyFill="1" applyBorder="1" applyAlignment="1">
      <alignment horizontal="right"/>
    </xf>
    <xf numFmtId="1" fontId="3" fillId="10" borderId="47" xfId="2" applyNumberFormat="1" applyFont="1" applyFill="1" applyBorder="1" applyAlignment="1">
      <alignment horizontal="right"/>
    </xf>
    <xf numFmtId="44" fontId="3" fillId="10" borderId="14" xfId="2" applyFont="1" applyFill="1" applyBorder="1" applyAlignment="1">
      <alignment horizontal="right"/>
    </xf>
    <xf numFmtId="44" fontId="3" fillId="10" borderId="26" xfId="2" applyFont="1" applyFill="1" applyBorder="1" applyAlignment="1">
      <alignment horizontal="right"/>
    </xf>
    <xf numFmtId="0" fontId="13" fillId="0" borderId="0" xfId="4" applyFont="1" applyAlignment="1">
      <alignment horizontal="left"/>
    </xf>
    <xf numFmtId="0" fontId="3" fillId="0" borderId="0" xfId="4" applyFont="1" applyProtection="1">
      <protection locked="0"/>
    </xf>
    <xf numFmtId="1" fontId="3" fillId="0" borderId="1" xfId="2" applyNumberFormat="1" applyFont="1" applyFill="1" applyBorder="1" applyAlignment="1" applyProtection="1">
      <alignment horizontal="right"/>
      <protection locked="0"/>
    </xf>
    <xf numFmtId="0" fontId="13" fillId="14" borderId="0" xfId="4" applyFont="1" applyFill="1" applyAlignment="1">
      <alignment horizontal="left"/>
    </xf>
    <xf numFmtId="0" fontId="12" fillId="14" borderId="75" xfId="4" applyFont="1" applyFill="1" applyBorder="1"/>
    <xf numFmtId="0" fontId="3" fillId="14" borderId="38" xfId="4" applyFont="1" applyFill="1" applyBorder="1" applyAlignment="1" applyProtection="1">
      <alignment horizontal="right"/>
      <protection locked="0"/>
    </xf>
    <xf numFmtId="0" fontId="3" fillId="14" borderId="31" xfId="4" applyFont="1" applyFill="1" applyBorder="1" applyAlignment="1" applyProtection="1">
      <alignment horizontal="right"/>
      <protection locked="0"/>
    </xf>
    <xf numFmtId="44" fontId="3" fillId="14" borderId="31" xfId="2" applyFont="1" applyFill="1" applyBorder="1" applyAlignment="1" applyProtection="1">
      <alignment horizontal="right"/>
      <protection locked="0"/>
    </xf>
    <xf numFmtId="44" fontId="3" fillId="14" borderId="31" xfId="2" applyFont="1" applyFill="1" applyBorder="1" applyAlignment="1" applyProtection="1">
      <alignment horizontal="right"/>
    </xf>
    <xf numFmtId="43" fontId="3" fillId="14" borderId="31" xfId="2" applyNumberFormat="1" applyFont="1" applyFill="1" applyBorder="1" applyAlignment="1" applyProtection="1">
      <alignment horizontal="right"/>
    </xf>
    <xf numFmtId="43" fontId="3" fillId="14" borderId="31" xfId="2" applyNumberFormat="1" applyFont="1" applyFill="1" applyBorder="1" applyAlignment="1" applyProtection="1">
      <alignment horizontal="right"/>
      <protection locked="0"/>
    </xf>
    <xf numFmtId="44" fontId="3" fillId="14" borderId="171" xfId="2" applyFont="1" applyFill="1" applyBorder="1" applyAlignment="1" applyProtection="1">
      <alignment horizontal="right"/>
    </xf>
    <xf numFmtId="1" fontId="3" fillId="14" borderId="68" xfId="2" applyNumberFormat="1" applyFont="1" applyFill="1" applyBorder="1" applyAlignment="1" applyProtection="1">
      <alignment horizontal="right"/>
      <protection locked="0"/>
    </xf>
    <xf numFmtId="44" fontId="3" fillId="14" borderId="43" xfId="2" applyFont="1" applyFill="1" applyBorder="1" applyAlignment="1">
      <alignment horizontal="right"/>
    </xf>
    <xf numFmtId="0" fontId="13" fillId="14" borderId="12" xfId="4" applyFont="1" applyFill="1" applyBorder="1"/>
    <xf numFmtId="44" fontId="3" fillId="14" borderId="7" xfId="2" applyFont="1" applyFill="1" applyBorder="1" applyAlignment="1" applyProtection="1">
      <alignment horizontal="right"/>
      <protection locked="0"/>
    </xf>
    <xf numFmtId="44" fontId="3" fillId="14" borderId="7" xfId="2" applyFont="1" applyFill="1" applyBorder="1" applyAlignment="1">
      <alignment horizontal="right"/>
    </xf>
    <xf numFmtId="44" fontId="3" fillId="14" borderId="66" xfId="2" applyFont="1" applyFill="1" applyBorder="1" applyAlignment="1">
      <alignment horizontal="right"/>
    </xf>
    <xf numFmtId="1" fontId="3" fillId="14" borderId="28" xfId="2" applyNumberFormat="1" applyFont="1" applyFill="1" applyBorder="1" applyAlignment="1">
      <alignment horizontal="right"/>
    </xf>
    <xf numFmtId="44" fontId="3" fillId="14" borderId="1" xfId="2" applyFont="1" applyFill="1" applyBorder="1" applyAlignment="1">
      <alignment horizontal="right"/>
    </xf>
    <xf numFmtId="44" fontId="3" fillId="14" borderId="12" xfId="2" applyFont="1" applyFill="1" applyBorder="1" applyAlignment="1">
      <alignment horizontal="right"/>
    </xf>
    <xf numFmtId="44" fontId="3" fillId="14" borderId="8" xfId="2" applyFont="1" applyFill="1" applyBorder="1" applyAlignment="1" applyProtection="1">
      <alignment horizontal="right"/>
    </xf>
    <xf numFmtId="1" fontId="3" fillId="14" borderId="28" xfId="2" applyNumberFormat="1" applyFont="1" applyFill="1" applyBorder="1" applyAlignment="1" applyProtection="1">
      <alignment horizontal="right"/>
    </xf>
    <xf numFmtId="0" fontId="13" fillId="0" borderId="12" xfId="4" applyFont="1" applyBorder="1"/>
    <xf numFmtId="0" fontId="13" fillId="0" borderId="18" xfId="4" applyFont="1" applyBorder="1" applyAlignment="1">
      <alignment horizontal="left"/>
    </xf>
    <xf numFmtId="0" fontId="13" fillId="0" borderId="29" xfId="4" applyFont="1" applyBorder="1"/>
    <xf numFmtId="0" fontId="3" fillId="0" borderId="172" xfId="4" applyFont="1" applyBorder="1" applyAlignment="1">
      <alignment horizontal="right"/>
    </xf>
    <xf numFmtId="0" fontId="0" fillId="0" borderId="106" xfId="0" applyBorder="1" applyAlignment="1">
      <alignment horizontal="right"/>
    </xf>
    <xf numFmtId="44" fontId="3" fillId="0" borderId="19" xfId="2" applyFont="1" applyFill="1" applyBorder="1" applyAlignment="1" applyProtection="1">
      <alignment horizontal="right"/>
    </xf>
    <xf numFmtId="44" fontId="3" fillId="0" borderId="106" xfId="2" applyFont="1" applyFill="1" applyBorder="1" applyAlignment="1" applyProtection="1">
      <alignment horizontal="right"/>
    </xf>
    <xf numFmtId="0" fontId="0" fillId="0" borderId="83" xfId="0" applyBorder="1"/>
    <xf numFmtId="0" fontId="50" fillId="17" borderId="83" xfId="0" applyFont="1" applyFill="1" applyBorder="1" applyAlignment="1">
      <alignment horizontal="left"/>
    </xf>
    <xf numFmtId="0" fontId="0" fillId="17" borderId="83" xfId="0" applyFill="1" applyBorder="1"/>
    <xf numFmtId="0" fontId="44" fillId="13" borderId="83" xfId="0" applyFont="1" applyFill="1" applyBorder="1"/>
    <xf numFmtId="0" fontId="0" fillId="13" borderId="83" xfId="0" applyFill="1" applyBorder="1"/>
    <xf numFmtId="0" fontId="43" fillId="13" borderId="83" xfId="0" applyFont="1" applyFill="1" applyBorder="1"/>
    <xf numFmtId="0" fontId="45" fillId="9" borderId="83" xfId="0" applyFont="1" applyFill="1" applyBorder="1"/>
    <xf numFmtId="0" fontId="46" fillId="9" borderId="83" xfId="0" applyFont="1" applyFill="1" applyBorder="1"/>
    <xf numFmtId="0" fontId="0" fillId="9" borderId="83" xfId="0" applyFill="1" applyBorder="1"/>
    <xf numFmtId="0" fontId="45" fillId="9" borderId="83" xfId="0" applyFont="1" applyFill="1" applyBorder="1" applyAlignment="1">
      <alignment horizontal="left"/>
    </xf>
    <xf numFmtId="14" fontId="0" fillId="9" borderId="83" xfId="0" applyNumberFormat="1" applyFill="1" applyBorder="1" applyAlignment="1">
      <alignment horizontal="left"/>
    </xf>
    <xf numFmtId="0" fontId="0" fillId="9" borderId="83" xfId="0" applyFill="1" applyBorder="1" applyAlignment="1">
      <alignment horizontal="left"/>
    </xf>
    <xf numFmtId="0" fontId="47" fillId="9" borderId="83" xfId="0" applyFont="1" applyFill="1" applyBorder="1" applyAlignment="1">
      <alignment horizontal="left"/>
    </xf>
    <xf numFmtId="0" fontId="47" fillId="9" borderId="83" xfId="0" applyFont="1" applyFill="1" applyBorder="1" applyAlignment="1">
      <alignment horizontal="center"/>
    </xf>
    <xf numFmtId="0" fontId="1" fillId="0" borderId="0" xfId="7"/>
    <xf numFmtId="0" fontId="22" fillId="0" borderId="0" xfId="3" applyAlignment="1" applyProtection="1">
      <alignment horizontal="justify"/>
    </xf>
    <xf numFmtId="0" fontId="69" fillId="0" borderId="0" xfId="3" applyFont="1" applyAlignment="1" applyProtection="1"/>
    <xf numFmtId="0" fontId="7" fillId="0" borderId="0" xfId="7" applyFont="1"/>
    <xf numFmtId="0" fontId="11" fillId="0" borderId="0" xfId="7" applyFont="1" applyAlignment="1">
      <alignment horizontal="justify" vertical="top" wrapText="1"/>
    </xf>
    <xf numFmtId="0" fontId="12" fillId="0" borderId="0" xfId="7" applyFont="1" applyAlignment="1">
      <alignment horizontal="left" vertical="top" wrapText="1"/>
    </xf>
    <xf numFmtId="0" fontId="12" fillId="0" borderId="0" xfId="7" applyFont="1" applyAlignment="1">
      <alignment horizontal="right" vertical="top" wrapText="1"/>
    </xf>
    <xf numFmtId="9" fontId="3" fillId="0" borderId="173" xfId="6" applyFont="1" applyBorder="1" applyAlignment="1">
      <alignment vertical="top" wrapText="1"/>
    </xf>
    <xf numFmtId="44" fontId="3" fillId="0" borderId="173" xfId="7" applyNumberFormat="1" applyFont="1" applyBorder="1" applyAlignment="1">
      <alignment vertical="top" wrapText="1"/>
    </xf>
    <xf numFmtId="0" fontId="12" fillId="0" borderId="114" xfId="7" applyFont="1" applyBorder="1" applyAlignment="1">
      <alignment horizontal="right" vertical="top" wrapText="1"/>
    </xf>
    <xf numFmtId="0" fontId="23" fillId="0" borderId="174" xfId="7" applyFont="1" applyBorder="1"/>
    <xf numFmtId="44" fontId="3" fillId="0" borderId="43" xfId="7" applyNumberFormat="1" applyFont="1" applyBorder="1" applyAlignment="1">
      <alignment vertical="top" wrapText="1"/>
    </xf>
    <xf numFmtId="44" fontId="3" fillId="0" borderId="43" xfId="7" applyNumberFormat="1" applyFont="1" applyBorder="1" applyAlignment="1" applyProtection="1">
      <alignment vertical="top" wrapText="1"/>
      <protection locked="0"/>
    </xf>
    <xf numFmtId="44" fontId="3" fillId="0" borderId="31" xfId="7" applyNumberFormat="1" applyFont="1" applyBorder="1" applyAlignment="1" applyProtection="1">
      <alignment vertical="top" wrapText="1"/>
      <protection locked="0"/>
    </xf>
    <xf numFmtId="0" fontId="3" fillId="0" borderId="31" xfId="7" applyFont="1" applyBorder="1" applyProtection="1">
      <protection locked="0"/>
    </xf>
    <xf numFmtId="9" fontId="3" fillId="0" borderId="26" xfId="6" applyFont="1" applyBorder="1" applyAlignment="1">
      <alignment vertical="top" wrapText="1"/>
    </xf>
    <xf numFmtId="44" fontId="3" fillId="0" borderId="26" xfId="7" applyNumberFormat="1" applyFont="1" applyBorder="1" applyAlignment="1">
      <alignment vertical="top" wrapText="1"/>
    </xf>
    <xf numFmtId="44" fontId="3" fillId="0" borderId="26" xfId="7" applyNumberFormat="1" applyFont="1" applyBorder="1" applyAlignment="1" applyProtection="1">
      <alignment vertical="top" wrapText="1"/>
      <protection locked="0"/>
    </xf>
    <xf numFmtId="44" fontId="3" fillId="0" borderId="15" xfId="7" applyNumberFormat="1" applyFont="1" applyBorder="1" applyAlignment="1" applyProtection="1">
      <alignment vertical="top" wrapText="1"/>
      <protection locked="0"/>
    </xf>
    <xf numFmtId="0" fontId="3" fillId="0" borderId="7" xfId="7" applyFont="1" applyBorder="1" applyProtection="1">
      <protection locked="0"/>
    </xf>
    <xf numFmtId="0" fontId="3" fillId="0" borderId="64" xfId="7" applyFont="1" applyBorder="1" applyProtection="1">
      <protection locked="0"/>
    </xf>
    <xf numFmtId="0" fontId="12" fillId="0" borderId="140" xfId="7" applyFont="1" applyBorder="1" applyAlignment="1">
      <alignment horizontal="center" vertical="top" wrapText="1"/>
    </xf>
    <xf numFmtId="0" fontId="12" fillId="0" borderId="53" xfId="7" applyFont="1" applyBorder="1" applyAlignment="1">
      <alignment horizontal="center" vertical="top" wrapText="1"/>
    </xf>
    <xf numFmtId="0" fontId="3" fillId="0" borderId="8" xfId="7" applyFont="1" applyBorder="1"/>
    <xf numFmtId="0" fontId="1" fillId="0" borderId="0" xfId="7" applyAlignment="1">
      <alignment horizontal="center"/>
    </xf>
    <xf numFmtId="164" fontId="3" fillId="0" borderId="70" xfId="7" applyNumberFormat="1" applyFont="1" applyBorder="1" applyAlignment="1">
      <alignment horizontal="left" indent="1"/>
    </xf>
    <xf numFmtId="164" fontId="3" fillId="0" borderId="71" xfId="7" applyNumberFormat="1" applyFont="1" applyBorder="1" applyAlignment="1">
      <alignment horizontal="left" indent="1"/>
    </xf>
    <xf numFmtId="0" fontId="12" fillId="0" borderId="127" xfId="7" applyFont="1" applyBorder="1" applyAlignment="1">
      <alignment horizontal="right" vertical="top" wrapText="1"/>
    </xf>
    <xf numFmtId="0" fontId="1" fillId="0" borderId="3" xfId="7" applyBorder="1"/>
    <xf numFmtId="0" fontId="1" fillId="0" borderId="9" xfId="7" applyBorder="1" applyProtection="1">
      <protection locked="0"/>
    </xf>
    <xf numFmtId="0" fontId="7" fillId="0" borderId="0" xfId="7" applyFont="1" applyAlignment="1">
      <alignment horizontal="right"/>
    </xf>
    <xf numFmtId="0" fontId="26" fillId="0" borderId="90" xfId="0" applyFont="1" applyBorder="1"/>
    <xf numFmtId="0" fontId="26" fillId="0" borderId="104" xfId="0" applyFont="1" applyBorder="1"/>
    <xf numFmtId="0" fontId="1" fillId="14" borderId="88" xfId="7" applyFill="1" applyBorder="1"/>
    <xf numFmtId="0" fontId="1" fillId="14" borderId="2" xfId="7" applyFill="1" applyBorder="1"/>
    <xf numFmtId="0" fontId="7" fillId="14" borderId="89" xfId="7" applyFont="1" applyFill="1" applyBorder="1" applyAlignment="1">
      <alignment horizontal="right"/>
    </xf>
    <xf numFmtId="0" fontId="1" fillId="0" borderId="90" xfId="7" applyBorder="1"/>
    <xf numFmtId="0" fontId="10" fillId="0" borderId="0" xfId="7" applyFont="1" applyAlignment="1">
      <alignment horizontal="left" wrapText="1"/>
    </xf>
    <xf numFmtId="0" fontId="1" fillId="0" borderId="8" xfId="7" applyBorder="1" applyProtection="1">
      <protection locked="0"/>
    </xf>
    <xf numFmtId="0" fontId="10" fillId="0" borderId="90" xfId="7" applyFont="1" applyBorder="1" applyAlignment="1">
      <alignment horizontal="left"/>
    </xf>
    <xf numFmtId="0" fontId="10" fillId="8" borderId="180" xfId="5" applyFont="1" applyFill="1" applyBorder="1" applyAlignment="1">
      <alignment horizontal="center"/>
    </xf>
    <xf numFmtId="0" fontId="10" fillId="8" borderId="24" xfId="5" applyFont="1" applyFill="1" applyBorder="1" applyAlignment="1">
      <alignment horizontal="center"/>
    </xf>
    <xf numFmtId="0" fontId="7" fillId="0" borderId="55" xfId="7" applyFont="1" applyBorder="1" applyAlignment="1">
      <alignment horizontal="center"/>
    </xf>
    <xf numFmtId="8" fontId="16" fillId="0" borderId="53" xfId="5" applyNumberFormat="1" applyFont="1" applyBorder="1" applyAlignment="1">
      <alignment horizontal="center" wrapText="1"/>
    </xf>
    <xf numFmtId="8" fontId="16" fillId="0" borderId="184" xfId="5" applyNumberFormat="1" applyFont="1" applyBorder="1" applyAlignment="1">
      <alignment horizontal="center" wrapText="1"/>
    </xf>
    <xf numFmtId="8" fontId="16" fillId="0" borderId="114" xfId="5" applyNumberFormat="1" applyFont="1" applyBorder="1" applyAlignment="1">
      <alignment horizontal="center" wrapText="1"/>
    </xf>
    <xf numFmtId="9" fontId="16" fillId="0" borderId="50" xfId="5" applyNumberFormat="1" applyFont="1" applyBorder="1" applyAlignment="1">
      <alignment horizontal="center" wrapText="1"/>
    </xf>
    <xf numFmtId="8" fontId="16" fillId="0" borderId="4" xfId="5" applyNumberFormat="1" applyFont="1" applyBorder="1" applyAlignment="1">
      <alignment horizontal="center" wrapText="1"/>
    </xf>
    <xf numFmtId="42" fontId="16" fillId="0" borderId="115" xfId="5" applyNumberFormat="1" applyFont="1" applyBorder="1" applyAlignment="1">
      <alignment horizontal="center" wrapText="1"/>
    </xf>
    <xf numFmtId="0" fontId="3" fillId="2" borderId="47" xfId="4" applyFont="1" applyFill="1" applyBorder="1" applyAlignment="1">
      <alignment horizontal="right"/>
    </xf>
    <xf numFmtId="0" fontId="3" fillId="2" borderId="15" xfId="4" applyFont="1" applyFill="1" applyBorder="1" applyAlignment="1">
      <alignment horizontal="right"/>
    </xf>
    <xf numFmtId="44" fontId="3" fillId="2" borderId="15" xfId="2" applyFont="1" applyFill="1" applyBorder="1" applyAlignment="1">
      <alignment horizontal="right"/>
    </xf>
    <xf numFmtId="44" fontId="3" fillId="2" borderId="26" xfId="2" applyFont="1" applyFill="1" applyBorder="1" applyAlignment="1">
      <alignment horizontal="right"/>
    </xf>
    <xf numFmtId="44" fontId="1" fillId="2" borderId="48" xfId="7" applyNumberFormat="1" applyFill="1" applyBorder="1"/>
    <xf numFmtId="1" fontId="3" fillId="2" borderId="47" xfId="2" applyNumberFormat="1" applyFont="1" applyFill="1" applyBorder="1" applyAlignment="1">
      <alignment horizontal="right"/>
    </xf>
    <xf numFmtId="44" fontId="13" fillId="2" borderId="15" xfId="2" applyFont="1" applyFill="1" applyBorder="1" applyAlignment="1">
      <alignment horizontal="right"/>
    </xf>
    <xf numFmtId="44" fontId="3" fillId="2" borderId="186" xfId="2" applyFont="1" applyFill="1" applyBorder="1" applyAlignment="1">
      <alignment horizontal="right"/>
    </xf>
    <xf numFmtId="0" fontId="1" fillId="0" borderId="28" xfId="7" applyBorder="1"/>
    <xf numFmtId="0" fontId="1" fillId="0" borderId="7" xfId="7" applyBorder="1"/>
    <xf numFmtId="44" fontId="1" fillId="0" borderId="30" xfId="7" applyNumberFormat="1" applyBorder="1"/>
    <xf numFmtId="1" fontId="3" fillId="0" borderId="28" xfId="2" applyNumberFormat="1" applyFont="1" applyFill="1" applyBorder="1" applyAlignment="1">
      <alignment horizontal="right"/>
    </xf>
    <xf numFmtId="44" fontId="3" fillId="0" borderId="100" xfId="2" applyFont="1" applyFill="1" applyBorder="1" applyAlignment="1">
      <alignment horizontal="right"/>
    </xf>
    <xf numFmtId="0" fontId="13" fillId="0" borderId="98" xfId="4" applyFont="1" applyBorder="1" applyAlignment="1">
      <alignment horizontal="left"/>
    </xf>
    <xf numFmtId="39" fontId="1" fillId="0" borderId="7" xfId="7" applyNumberFormat="1" applyBorder="1" applyProtection="1">
      <protection locked="0"/>
    </xf>
    <xf numFmtId="39" fontId="3" fillId="0" borderId="7" xfId="2" applyNumberFormat="1" applyFont="1" applyFill="1" applyBorder="1" applyAlignment="1" applyProtection="1">
      <alignment horizontal="right"/>
      <protection locked="0"/>
    </xf>
    <xf numFmtId="44" fontId="3" fillId="0" borderId="100" xfId="2" applyFont="1" applyFill="1" applyBorder="1" applyAlignment="1" applyProtection="1">
      <alignment horizontal="right"/>
    </xf>
    <xf numFmtId="39" fontId="3" fillId="0" borderId="7" xfId="4" applyNumberFormat="1" applyFont="1" applyBorder="1" applyAlignment="1" applyProtection="1">
      <alignment horizontal="right"/>
      <protection locked="0"/>
    </xf>
    <xf numFmtId="0" fontId="13" fillId="18" borderId="12" xfId="4" applyFont="1" applyFill="1" applyBorder="1" applyAlignment="1">
      <alignment wrapText="1"/>
    </xf>
    <xf numFmtId="0" fontId="9" fillId="10" borderId="180" xfId="5" applyFont="1" applyFill="1" applyBorder="1" applyAlignment="1">
      <alignment horizontal="left"/>
    </xf>
    <xf numFmtId="0" fontId="12" fillId="10" borderId="24" xfId="5" applyFont="1" applyFill="1" applyBorder="1" applyAlignment="1">
      <alignment horizontal="left"/>
    </xf>
    <xf numFmtId="0" fontId="1" fillId="10" borderId="23" xfId="7" applyFill="1" applyBorder="1"/>
    <xf numFmtId="0" fontId="1" fillId="10" borderId="4" xfId="7" applyFill="1" applyBorder="1"/>
    <xf numFmtId="39" fontId="1" fillId="10" borderId="4" xfId="7" applyNumberFormat="1" applyFill="1" applyBorder="1"/>
    <xf numFmtId="44" fontId="7" fillId="10" borderId="4" xfId="7" applyNumberFormat="1" applyFont="1" applyFill="1" applyBorder="1"/>
    <xf numFmtId="44" fontId="1" fillId="10" borderId="23" xfId="7" applyNumberFormat="1" applyFill="1" applyBorder="1"/>
    <xf numFmtId="44" fontId="7" fillId="10" borderId="115" xfId="7" applyNumberFormat="1" applyFont="1" applyFill="1" applyBorder="1"/>
    <xf numFmtId="0" fontId="1" fillId="0" borderId="90" xfId="4" applyBorder="1" applyAlignment="1">
      <alignment horizontal="center"/>
    </xf>
    <xf numFmtId="0" fontId="1" fillId="0" borderId="91" xfId="7" applyBorder="1"/>
    <xf numFmtId="0" fontId="1" fillId="0" borderId="104" xfId="7" applyBorder="1"/>
    <xf numFmtId="0" fontId="1" fillId="0" borderId="105" xfId="7" applyBorder="1"/>
    <xf numFmtId="0" fontId="1" fillId="0" borderId="93" xfId="7" applyBorder="1"/>
    <xf numFmtId="0" fontId="26" fillId="0" borderId="0" xfId="7" applyFont="1"/>
    <xf numFmtId="0" fontId="39" fillId="14" borderId="0" xfId="0" applyFont="1" applyFill="1"/>
    <xf numFmtId="0" fontId="38" fillId="0" borderId="0" xfId="0" applyFont="1"/>
    <xf numFmtId="0" fontId="36" fillId="3" borderId="0" xfId="0" applyFont="1" applyFill="1"/>
    <xf numFmtId="0" fontId="0" fillId="16" borderId="29" xfId="0" applyFill="1" applyBorder="1" applyProtection="1">
      <protection locked="0"/>
    </xf>
    <xf numFmtId="0" fontId="0" fillId="0" borderId="189" xfId="0" applyBorder="1" applyProtection="1">
      <protection locked="0"/>
    </xf>
    <xf numFmtId="44" fontId="12" fillId="12" borderId="190" xfId="5" applyNumberFormat="1" applyFont="1" applyFill="1" applyBorder="1" applyAlignment="1">
      <alignment horizontal="right"/>
    </xf>
    <xf numFmtId="0" fontId="3" fillId="10" borderId="172" xfId="5" applyFont="1" applyFill="1" applyBorder="1" applyAlignment="1" applyProtection="1">
      <alignment horizontal="left"/>
      <protection locked="0"/>
    </xf>
    <xf numFmtId="44" fontId="3" fillId="5" borderId="146" xfId="5" applyNumberFormat="1" applyFont="1" applyFill="1" applyBorder="1" applyAlignment="1">
      <alignment horizontal="right"/>
    </xf>
    <xf numFmtId="44" fontId="13" fillId="5" borderId="49" xfId="6" applyNumberFormat="1" applyFont="1" applyFill="1" applyBorder="1" applyProtection="1"/>
    <xf numFmtId="44" fontId="13" fillId="5" borderId="146" xfId="6" applyNumberFormat="1" applyFont="1" applyFill="1" applyBorder="1" applyProtection="1"/>
    <xf numFmtId="0" fontId="12" fillId="11" borderId="71" xfId="5" applyFont="1" applyFill="1" applyBorder="1" applyAlignment="1">
      <alignment horizontal="left" wrapText="1"/>
    </xf>
    <xf numFmtId="10" fontId="13" fillId="10" borderId="56" xfId="6" applyNumberFormat="1" applyFont="1" applyFill="1" applyBorder="1" applyAlignment="1" applyProtection="1">
      <alignment horizontal="right"/>
    </xf>
    <xf numFmtId="44" fontId="3" fillId="0" borderId="19" xfId="2" applyFont="1" applyFill="1" applyBorder="1" applyAlignment="1" applyProtection="1"/>
    <xf numFmtId="44" fontId="3" fillId="0" borderId="19" xfId="2" applyFont="1" applyFill="1" applyBorder="1" applyAlignment="1" applyProtection="1">
      <protection locked="0"/>
    </xf>
    <xf numFmtId="44" fontId="1" fillId="0" borderId="145" xfId="7" applyNumberFormat="1" applyBorder="1"/>
    <xf numFmtId="0" fontId="13" fillId="0" borderId="193" xfId="4" applyFont="1" applyBorder="1" applyAlignment="1">
      <alignment horizontal="left"/>
    </xf>
    <xf numFmtId="0" fontId="3" fillId="0" borderId="66" xfId="4" applyFont="1" applyBorder="1" applyAlignment="1">
      <alignment horizontal="left"/>
    </xf>
    <xf numFmtId="0" fontId="1" fillId="0" borderId="28" xfId="4" applyBorder="1" applyAlignment="1" applyProtection="1">
      <alignment horizontal="right"/>
      <protection locked="0"/>
    </xf>
    <xf numFmtId="0" fontId="1" fillId="0" borderId="7" xfId="4" applyBorder="1" applyAlignment="1" applyProtection="1">
      <alignment horizontal="right"/>
      <protection locked="0"/>
    </xf>
    <xf numFmtId="39" fontId="1" fillId="0" borderId="7" xfId="4" applyNumberFormat="1" applyBorder="1" applyAlignment="1" applyProtection="1">
      <alignment horizontal="right"/>
      <protection locked="0"/>
    </xf>
    <xf numFmtId="39" fontId="1" fillId="0" borderId="7" xfId="2" applyNumberFormat="1" applyFont="1" applyFill="1" applyBorder="1" applyAlignment="1" applyProtection="1">
      <alignment horizontal="right"/>
      <protection locked="0"/>
    </xf>
    <xf numFmtId="44" fontId="1" fillId="0" borderId="7" xfId="2" applyFont="1" applyFill="1" applyBorder="1" applyAlignment="1" applyProtection="1">
      <alignment horizontal="right"/>
    </xf>
    <xf numFmtId="44" fontId="1" fillId="0" borderId="7" xfId="2" applyFont="1" applyFill="1" applyBorder="1" applyAlignment="1" applyProtection="1">
      <alignment horizontal="right"/>
      <protection locked="0"/>
    </xf>
    <xf numFmtId="1" fontId="1" fillId="0" borderId="28" xfId="2" applyNumberFormat="1" applyFont="1" applyFill="1" applyBorder="1" applyAlignment="1" applyProtection="1">
      <alignment horizontal="right"/>
      <protection locked="0"/>
    </xf>
    <xf numFmtId="44" fontId="1" fillId="0" borderId="7" xfId="2" applyFont="1" applyFill="1" applyBorder="1" applyAlignment="1">
      <alignment horizontal="right"/>
    </xf>
    <xf numFmtId="44" fontId="1" fillId="0" borderId="100" xfId="2" applyFont="1" applyFill="1" applyBorder="1" applyAlignment="1">
      <alignment horizontal="right"/>
    </xf>
    <xf numFmtId="3" fontId="1" fillId="0" borderId="28" xfId="4" applyNumberFormat="1" applyBorder="1" applyAlignment="1" applyProtection="1">
      <alignment horizontal="right"/>
      <protection locked="0"/>
    </xf>
    <xf numFmtId="0" fontId="1" fillId="0" borderId="28" xfId="7" applyBorder="1" applyProtection="1">
      <protection locked="0"/>
    </xf>
    <xf numFmtId="44" fontId="1" fillId="0" borderId="19" xfId="2" applyFont="1" applyFill="1" applyBorder="1" applyAlignment="1" applyProtection="1"/>
    <xf numFmtId="44" fontId="1" fillId="0" borderId="19" xfId="2" applyFont="1" applyFill="1" applyBorder="1" applyAlignment="1" applyProtection="1">
      <protection locked="0"/>
    </xf>
    <xf numFmtId="44" fontId="1" fillId="0" borderId="15" xfId="2" applyFont="1" applyFill="1" applyBorder="1" applyAlignment="1" applyProtection="1">
      <alignment horizontal="center"/>
    </xf>
    <xf numFmtId="0" fontId="1" fillId="0" borderId="28" xfId="4" applyBorder="1" applyAlignment="1">
      <alignment horizontal="right"/>
    </xf>
    <xf numFmtId="0" fontId="1" fillId="0" borderId="7" xfId="7" applyBorder="1" applyAlignment="1">
      <alignment horizontal="right"/>
    </xf>
    <xf numFmtId="39" fontId="1" fillId="0" borderId="7" xfId="7" applyNumberFormat="1" applyBorder="1" applyAlignment="1">
      <alignment horizontal="right"/>
    </xf>
    <xf numFmtId="39" fontId="1" fillId="0" borderId="7" xfId="2" applyNumberFormat="1" applyFont="1" applyFill="1" applyBorder="1" applyAlignment="1" applyProtection="1">
      <alignment horizontal="right"/>
    </xf>
    <xf numFmtId="1" fontId="1" fillId="0" borderId="28" xfId="2" applyNumberFormat="1" applyFont="1" applyFill="1" applyBorder="1" applyAlignment="1" applyProtection="1">
      <alignment horizontal="right"/>
    </xf>
    <xf numFmtId="0" fontId="1" fillId="0" borderId="7" xfId="7" applyBorder="1" applyAlignment="1" applyProtection="1">
      <alignment horizontal="right"/>
      <protection locked="0"/>
    </xf>
    <xf numFmtId="0" fontId="1" fillId="0" borderId="7" xfId="4" applyBorder="1" applyProtection="1">
      <protection locked="0"/>
    </xf>
    <xf numFmtId="0" fontId="1" fillId="0" borderId="7" xfId="4" applyBorder="1"/>
    <xf numFmtId="44" fontId="13" fillId="11" borderId="56" xfId="2" applyFont="1" applyFill="1" applyBorder="1" applyAlignment="1">
      <alignment horizontal="right"/>
    </xf>
    <xf numFmtId="0" fontId="3" fillId="12" borderId="189" xfId="5" applyFont="1" applyFill="1" applyBorder="1" applyAlignment="1" applyProtection="1">
      <alignment horizontal="left"/>
      <protection locked="0"/>
    </xf>
    <xf numFmtId="0" fontId="79" fillId="0" borderId="70" xfId="4" applyFont="1" applyBorder="1" applyAlignment="1">
      <alignment horizontal="left"/>
    </xf>
    <xf numFmtId="0" fontId="79" fillId="0" borderId="70" xfId="4" applyFont="1" applyBorder="1" applyAlignment="1">
      <alignment horizontal="left" wrapText="1"/>
    </xf>
    <xf numFmtId="0" fontId="13" fillId="0" borderId="192" xfId="4" applyFont="1" applyBorder="1" applyAlignment="1">
      <alignment horizontal="left"/>
    </xf>
    <xf numFmtId="0" fontId="1" fillId="0" borderId="36" xfId="4" applyBorder="1" applyAlignment="1" applyProtection="1">
      <alignment horizontal="right"/>
      <protection locked="0"/>
    </xf>
    <xf numFmtId="0" fontId="1" fillId="0" borderId="10" xfId="4" applyBorder="1" applyProtection="1">
      <protection locked="0"/>
    </xf>
    <xf numFmtId="39" fontId="1" fillId="0" borderId="10" xfId="4" applyNumberFormat="1" applyBorder="1" applyAlignment="1" applyProtection="1">
      <alignment horizontal="right"/>
      <protection locked="0"/>
    </xf>
    <xf numFmtId="39" fontId="1" fillId="0" borderId="10" xfId="2" applyNumberFormat="1" applyFont="1" applyFill="1" applyBorder="1" applyAlignment="1" applyProtection="1">
      <alignment horizontal="right"/>
      <protection locked="0"/>
    </xf>
    <xf numFmtId="44" fontId="1" fillId="0" borderId="10" xfId="2" applyFont="1" applyFill="1" applyBorder="1" applyAlignment="1" applyProtection="1">
      <alignment horizontal="right"/>
    </xf>
    <xf numFmtId="1" fontId="1" fillId="0" borderId="36" xfId="2" applyNumberFormat="1" applyFont="1" applyFill="1" applyBorder="1" applyAlignment="1" applyProtection="1">
      <alignment horizontal="right"/>
      <protection locked="0"/>
    </xf>
    <xf numFmtId="44" fontId="1" fillId="0" borderId="10" xfId="2" applyFont="1" applyFill="1" applyBorder="1" applyAlignment="1">
      <alignment horizontal="right"/>
    </xf>
    <xf numFmtId="44" fontId="13" fillId="10" borderId="56" xfId="5" applyNumberFormat="1" applyFont="1" applyFill="1" applyBorder="1" applyAlignment="1" applyProtection="1">
      <alignment horizontal="right"/>
      <protection locked="0"/>
    </xf>
    <xf numFmtId="44" fontId="13" fillId="0" borderId="189" xfId="6" applyNumberFormat="1" applyFont="1" applyFill="1" applyBorder="1" applyProtection="1">
      <protection locked="0"/>
    </xf>
    <xf numFmtId="8" fontId="13" fillId="5" borderId="56" xfId="5" applyNumberFormat="1" applyFont="1" applyFill="1" applyBorder="1" applyAlignment="1">
      <alignment horizontal="right"/>
    </xf>
    <xf numFmtId="44" fontId="7" fillId="5" borderId="56" xfId="0" applyNumberFormat="1" applyFont="1" applyFill="1" applyBorder="1"/>
    <xf numFmtId="44" fontId="3" fillId="11" borderId="194" xfId="5" applyNumberFormat="1" applyFont="1" applyFill="1" applyBorder="1" applyAlignment="1" applyProtection="1">
      <alignment horizontal="right"/>
      <protection locked="0"/>
    </xf>
    <xf numFmtId="44" fontId="1" fillId="11" borderId="194" xfId="0" applyNumberFormat="1" applyFont="1" applyFill="1" applyBorder="1" applyProtection="1">
      <protection locked="0"/>
    </xf>
    <xf numFmtId="44" fontId="3" fillId="5" borderId="14" xfId="6" applyNumberFormat="1" applyFont="1" applyFill="1" applyBorder="1" applyAlignment="1" applyProtection="1">
      <alignment horizontal="right"/>
    </xf>
    <xf numFmtId="44" fontId="3" fillId="5" borderId="1" xfId="6" applyNumberFormat="1" applyFont="1" applyFill="1" applyBorder="1" applyAlignment="1" applyProtection="1">
      <alignment horizontal="right"/>
    </xf>
    <xf numFmtId="44" fontId="13" fillId="11" borderId="56" xfId="2" applyFont="1" applyFill="1" applyBorder="1" applyAlignment="1" applyProtection="1">
      <alignment horizontal="right"/>
    </xf>
    <xf numFmtId="44" fontId="3" fillId="11" borderId="191" xfId="2" applyFont="1" applyFill="1" applyBorder="1" applyAlignment="1" applyProtection="1">
      <alignment horizontal="right"/>
    </xf>
    <xf numFmtId="44" fontId="3" fillId="11" borderId="62" xfId="2" applyFont="1" applyFill="1" applyBorder="1" applyAlignment="1" applyProtection="1">
      <alignment horizontal="right"/>
    </xf>
    <xf numFmtId="8" fontId="13" fillId="5" borderId="0" xfId="5" applyNumberFormat="1" applyFont="1" applyFill="1" applyAlignment="1">
      <alignment horizontal="right"/>
    </xf>
    <xf numFmtId="8" fontId="3" fillId="5" borderId="70" xfId="5" applyNumberFormat="1" applyFont="1" applyFill="1" applyBorder="1" applyAlignment="1">
      <alignment horizontal="right"/>
    </xf>
    <xf numFmtId="8" fontId="3" fillId="5" borderId="8" xfId="5" applyNumberFormat="1" applyFont="1" applyFill="1" applyBorder="1" applyAlignment="1">
      <alignment horizontal="right"/>
    </xf>
    <xf numFmtId="44" fontId="3" fillId="11" borderId="191" xfId="5" applyNumberFormat="1" applyFont="1" applyFill="1" applyBorder="1" applyAlignment="1" applyProtection="1">
      <alignment horizontal="right"/>
      <protection locked="0"/>
    </xf>
    <xf numFmtId="0" fontId="9" fillId="0" borderId="70" xfId="5" applyFont="1" applyBorder="1" applyAlignment="1" applyProtection="1">
      <alignment horizontal="left"/>
      <protection locked="0"/>
    </xf>
    <xf numFmtId="44" fontId="13" fillId="11" borderId="56" xfId="5" applyNumberFormat="1" applyFont="1" applyFill="1" applyBorder="1" applyAlignment="1" applyProtection="1">
      <alignment horizontal="right"/>
      <protection locked="0"/>
    </xf>
    <xf numFmtId="44" fontId="13" fillId="5" borderId="191" xfId="5" applyNumberFormat="1" applyFont="1" applyFill="1" applyBorder="1" applyAlignment="1">
      <alignment horizontal="right"/>
    </xf>
    <xf numFmtId="44" fontId="13" fillId="5" borderId="194" xfId="5" applyNumberFormat="1" applyFont="1" applyFill="1" applyBorder="1" applyAlignment="1">
      <alignment horizontal="right"/>
    </xf>
    <xf numFmtId="44" fontId="3" fillId="5" borderId="18" xfId="6" applyNumberFormat="1" applyFont="1" applyFill="1" applyBorder="1" applyAlignment="1" applyProtection="1">
      <alignment horizontal="right"/>
    </xf>
    <xf numFmtId="44" fontId="3" fillId="5" borderId="19" xfId="6" applyNumberFormat="1" applyFont="1" applyFill="1" applyBorder="1" applyAlignment="1" applyProtection="1">
      <alignment horizontal="right"/>
    </xf>
    <xf numFmtId="44" fontId="3" fillId="5" borderId="19" xfId="2" applyFont="1" applyFill="1" applyBorder="1" applyAlignment="1" applyProtection="1">
      <alignment horizontal="right"/>
    </xf>
    <xf numFmtId="44" fontId="13" fillId="10" borderId="62" xfId="5" applyNumberFormat="1" applyFont="1" applyFill="1" applyBorder="1" applyAlignment="1" applyProtection="1">
      <alignment horizontal="right"/>
      <protection locked="0"/>
    </xf>
    <xf numFmtId="44" fontId="13" fillId="7" borderId="62" xfId="5" applyNumberFormat="1" applyFont="1" applyFill="1" applyBorder="1" applyAlignment="1">
      <alignment horizontal="right"/>
    </xf>
    <xf numFmtId="44" fontId="3" fillId="5" borderId="7" xfId="5" applyNumberFormat="1" applyFont="1" applyFill="1" applyBorder="1" applyAlignment="1">
      <alignment horizontal="right"/>
    </xf>
    <xf numFmtId="44" fontId="13" fillId="5" borderId="28" xfId="6" applyNumberFormat="1" applyFont="1" applyFill="1" applyBorder="1" applyAlignment="1" applyProtection="1">
      <alignment horizontal="right"/>
    </xf>
    <xf numFmtId="44" fontId="13" fillId="5" borderId="195" xfId="6" applyNumberFormat="1" applyFont="1" applyFill="1" applyBorder="1" applyAlignment="1" applyProtection="1">
      <alignment horizontal="right"/>
    </xf>
    <xf numFmtId="44" fontId="13" fillId="5" borderId="196" xfId="6" applyNumberFormat="1" applyFont="1" applyFill="1" applyBorder="1" applyAlignment="1" applyProtection="1">
      <alignment horizontal="right"/>
    </xf>
    <xf numFmtId="10" fontId="13" fillId="5" borderId="196" xfId="6" applyNumberFormat="1" applyFont="1" applyFill="1" applyBorder="1" applyAlignment="1" applyProtection="1">
      <alignment horizontal="right"/>
    </xf>
    <xf numFmtId="44" fontId="13" fillId="5" borderId="196" xfId="6" applyNumberFormat="1" applyFont="1" applyFill="1" applyBorder="1" applyProtection="1"/>
    <xf numFmtId="44" fontId="3" fillId="5" borderId="196" xfId="6" applyNumberFormat="1" applyFont="1" applyFill="1" applyBorder="1" applyProtection="1"/>
    <xf numFmtId="44" fontId="3" fillId="5" borderId="31" xfId="5" applyNumberFormat="1" applyFont="1" applyFill="1" applyBorder="1" applyAlignment="1">
      <alignment horizontal="right"/>
    </xf>
    <xf numFmtId="44" fontId="3" fillId="5" borderId="31" xfId="2" applyFont="1" applyFill="1" applyBorder="1" applyAlignment="1" applyProtection="1">
      <alignment horizontal="right"/>
    </xf>
    <xf numFmtId="44" fontId="13" fillId="5" borderId="49" xfId="5" applyNumberFormat="1" applyFont="1" applyFill="1" applyBorder="1" applyAlignment="1">
      <alignment horizontal="right"/>
    </xf>
    <xf numFmtId="44" fontId="13" fillId="5" borderId="18" xfId="6" applyNumberFormat="1" applyFont="1" applyFill="1" applyBorder="1" applyAlignment="1" applyProtection="1">
      <alignment horizontal="right"/>
    </xf>
    <xf numFmtId="44" fontId="13" fillId="5" borderId="7" xfId="6" applyNumberFormat="1" applyFont="1" applyFill="1" applyBorder="1" applyAlignment="1" applyProtection="1">
      <alignment horizontal="right"/>
    </xf>
    <xf numFmtId="44" fontId="13" fillId="5" borderId="7" xfId="2" applyFont="1" applyFill="1" applyBorder="1" applyAlignment="1" applyProtection="1">
      <alignment horizontal="right"/>
    </xf>
    <xf numFmtId="10" fontId="13" fillId="5" borderId="66" xfId="6" applyNumberFormat="1" applyFont="1" applyFill="1" applyBorder="1" applyAlignment="1" applyProtection="1">
      <alignment horizontal="right"/>
    </xf>
    <xf numFmtId="10" fontId="13" fillId="5" borderId="70" xfId="6" applyNumberFormat="1" applyFont="1" applyFill="1" applyBorder="1" applyAlignment="1" applyProtection="1">
      <alignment horizontal="right"/>
    </xf>
    <xf numFmtId="10" fontId="3" fillId="5" borderId="8" xfId="6" applyNumberFormat="1" applyFont="1" applyFill="1" applyBorder="1" applyAlignment="1" applyProtection="1">
      <alignment horizontal="right"/>
    </xf>
    <xf numFmtId="44" fontId="13" fillId="5" borderId="64" xfId="6" applyNumberFormat="1" applyFont="1" applyFill="1" applyBorder="1" applyProtection="1"/>
    <xf numFmtId="44" fontId="3" fillId="5" borderId="31" xfId="6" applyNumberFormat="1" applyFont="1" applyFill="1" applyBorder="1" applyProtection="1"/>
    <xf numFmtId="44" fontId="3" fillId="5" borderId="8" xfId="5" applyNumberFormat="1" applyFont="1" applyFill="1" applyBorder="1" applyAlignment="1">
      <alignment horizontal="right"/>
    </xf>
    <xf numFmtId="44" fontId="3" fillId="5" borderId="19" xfId="6" applyNumberFormat="1" applyFont="1" applyFill="1" applyBorder="1" applyProtection="1"/>
    <xf numFmtId="44" fontId="3" fillId="5" borderId="29" xfId="6" applyNumberFormat="1" applyFont="1" applyFill="1" applyBorder="1" applyProtection="1"/>
    <xf numFmtId="44" fontId="3" fillId="5" borderId="145" xfId="5" applyNumberFormat="1" applyFont="1" applyFill="1" applyBorder="1" applyAlignment="1">
      <alignment horizontal="right"/>
    </xf>
    <xf numFmtId="44" fontId="3" fillId="5" borderId="146" xfId="6" applyNumberFormat="1" applyFont="1" applyFill="1" applyBorder="1" applyProtection="1"/>
    <xf numFmtId="44" fontId="13" fillId="5" borderId="70" xfId="6" applyNumberFormat="1" applyFont="1" applyFill="1" applyBorder="1" applyProtection="1"/>
    <xf numFmtId="44" fontId="3" fillId="5" borderId="8" xfId="6" applyNumberFormat="1" applyFont="1" applyFill="1" applyBorder="1" applyProtection="1"/>
    <xf numFmtId="44" fontId="3" fillId="5" borderId="70" xfId="5" applyNumberFormat="1" applyFont="1" applyFill="1" applyBorder="1" applyAlignment="1">
      <alignment horizontal="right"/>
    </xf>
    <xf numFmtId="44" fontId="13" fillId="5" borderId="8" xfId="6" applyNumberFormat="1" applyFont="1" applyFill="1" applyBorder="1" applyProtection="1"/>
    <xf numFmtId="44" fontId="13" fillId="5" borderId="15" xfId="6" applyNumberFormat="1" applyFont="1" applyFill="1" applyBorder="1" applyProtection="1"/>
    <xf numFmtId="44" fontId="13" fillId="5" borderId="0" xfId="5" applyNumberFormat="1" applyFont="1" applyFill="1" applyAlignment="1">
      <alignment horizontal="right"/>
    </xf>
    <xf numFmtId="44" fontId="13" fillId="5" borderId="197" xfId="5" applyNumberFormat="1" applyFont="1" applyFill="1" applyBorder="1" applyAlignment="1">
      <alignment horizontal="right"/>
    </xf>
    <xf numFmtId="44" fontId="3" fillId="5" borderId="30" xfId="6" applyNumberFormat="1" applyFont="1" applyFill="1" applyBorder="1" applyProtection="1"/>
    <xf numFmtId="44" fontId="13" fillId="5" borderId="48" xfId="6" applyNumberFormat="1" applyFont="1" applyFill="1" applyBorder="1" applyProtection="1"/>
    <xf numFmtId="44" fontId="13" fillId="5" borderId="30" xfId="6" applyNumberFormat="1" applyFont="1" applyFill="1" applyBorder="1" applyProtection="1"/>
    <xf numFmtId="44" fontId="13" fillId="5" borderId="67" xfId="6" applyNumberFormat="1" applyFont="1" applyFill="1" applyBorder="1" applyProtection="1"/>
    <xf numFmtId="8" fontId="3" fillId="5" borderId="194" xfId="5" applyNumberFormat="1" applyFont="1" applyFill="1" applyBorder="1" applyAlignment="1">
      <alignment horizontal="right"/>
    </xf>
    <xf numFmtId="44" fontId="13" fillId="10" borderId="136" xfId="2" applyFont="1" applyFill="1" applyBorder="1" applyAlignment="1" applyProtection="1">
      <alignment horizontal="right"/>
    </xf>
    <xf numFmtId="10" fontId="13" fillId="10" borderId="62" xfId="6" applyNumberFormat="1" applyFont="1" applyFill="1" applyBorder="1" applyAlignment="1" applyProtection="1">
      <alignment horizontal="right"/>
    </xf>
    <xf numFmtId="44" fontId="13" fillId="10" borderId="62" xfId="6" applyNumberFormat="1" applyFont="1" applyFill="1" applyBorder="1" applyProtection="1"/>
    <xf numFmtId="44" fontId="13" fillId="10" borderId="136" xfId="6" applyNumberFormat="1" applyFont="1" applyFill="1" applyBorder="1" applyProtection="1">
      <protection locked="0"/>
    </xf>
    <xf numFmtId="44" fontId="3" fillId="5" borderId="84" xfId="5" applyNumberFormat="1" applyFont="1" applyFill="1" applyBorder="1" applyAlignment="1">
      <alignment horizontal="right"/>
    </xf>
    <xf numFmtId="44" fontId="3" fillId="5" borderId="84" xfId="6" applyNumberFormat="1" applyFont="1" applyFill="1" applyBorder="1" applyProtection="1"/>
    <xf numFmtId="44" fontId="3" fillId="5" borderId="194" xfId="5" applyNumberFormat="1" applyFont="1" applyFill="1" applyBorder="1" applyAlignment="1">
      <alignment horizontal="right"/>
    </xf>
    <xf numFmtId="44" fontId="3" fillId="5" borderId="194" xfId="2" applyFont="1" applyFill="1" applyBorder="1" applyAlignment="1" applyProtection="1">
      <alignment horizontal="right"/>
    </xf>
    <xf numFmtId="10" fontId="3" fillId="5" borderId="194" xfId="6" applyNumberFormat="1" applyFont="1" applyFill="1" applyBorder="1" applyAlignment="1" applyProtection="1">
      <alignment horizontal="right"/>
    </xf>
    <xf numFmtId="44" fontId="3" fillId="5" borderId="194" xfId="6" applyNumberFormat="1" applyFont="1" applyFill="1" applyBorder="1" applyProtection="1"/>
    <xf numFmtId="44" fontId="13" fillId="5" borderId="194" xfId="6" applyNumberFormat="1" applyFont="1" applyFill="1" applyBorder="1" applyProtection="1"/>
    <xf numFmtId="44" fontId="1" fillId="0" borderId="198" xfId="2" applyFont="1" applyFill="1" applyBorder="1" applyAlignment="1" applyProtection="1">
      <alignment horizontal="right"/>
    </xf>
    <xf numFmtId="0" fontId="80" fillId="0" borderId="75" xfId="4" applyFont="1" applyBorder="1" applyAlignment="1">
      <alignment horizontal="center" vertical="center"/>
    </xf>
    <xf numFmtId="0" fontId="3" fillId="0" borderId="70" xfId="4" applyFont="1" applyBorder="1" applyProtection="1">
      <protection locked="0"/>
    </xf>
    <xf numFmtId="164" fontId="3" fillId="0" borderId="8" xfId="0" applyNumberFormat="1" applyFont="1" applyBorder="1" applyAlignment="1">
      <alignment horizontal="left" indent="1"/>
    </xf>
    <xf numFmtId="166" fontId="3" fillId="0" borderId="106" xfId="5" applyNumberFormat="1" applyFont="1" applyBorder="1" applyAlignment="1" applyProtection="1">
      <alignment horizontal="left"/>
      <protection locked="0"/>
    </xf>
    <xf numFmtId="0" fontId="3" fillId="0" borderId="106" xfId="5" applyFont="1" applyBorder="1" applyAlignment="1" applyProtection="1">
      <alignment horizontal="left"/>
      <protection locked="0"/>
    </xf>
    <xf numFmtId="44" fontId="3" fillId="11" borderId="200" xfId="5" applyNumberFormat="1" applyFont="1" applyFill="1" applyBorder="1" applyAlignment="1" applyProtection="1">
      <alignment horizontal="right"/>
      <protection locked="0"/>
    </xf>
    <xf numFmtId="44" fontId="3" fillId="11" borderId="200" xfId="2" applyFont="1" applyFill="1" applyBorder="1" applyAlignment="1" applyProtection="1">
      <alignment horizontal="right"/>
      <protection locked="0"/>
    </xf>
    <xf numFmtId="44" fontId="3" fillId="2" borderId="200" xfId="2" applyFont="1" applyFill="1" applyBorder="1" applyAlignment="1" applyProtection="1">
      <alignment horizontal="right"/>
    </xf>
    <xf numFmtId="10" fontId="3" fillId="2" borderId="200" xfId="6" applyNumberFormat="1" applyFont="1" applyFill="1" applyBorder="1" applyAlignment="1" applyProtection="1">
      <alignment horizontal="right"/>
    </xf>
    <xf numFmtId="44" fontId="3" fillId="2" borderId="200" xfId="6" applyNumberFormat="1" applyFont="1" applyFill="1" applyBorder="1" applyProtection="1"/>
    <xf numFmtId="44" fontId="3" fillId="2" borderId="200" xfId="2" applyFont="1" applyFill="1" applyBorder="1" applyProtection="1"/>
    <xf numFmtId="166" fontId="13" fillId="8" borderId="70" xfId="5" applyNumberFormat="1" applyFont="1" applyFill="1" applyBorder="1" applyAlignment="1" applyProtection="1">
      <alignment horizontal="left"/>
      <protection locked="0"/>
    </xf>
    <xf numFmtId="0" fontId="13" fillId="8" borderId="70" xfId="5" applyFont="1" applyFill="1" applyBorder="1" applyAlignment="1" applyProtection="1">
      <alignment horizontal="left"/>
      <protection locked="0"/>
    </xf>
    <xf numFmtId="166" fontId="3" fillId="19" borderId="201" xfId="5" applyNumberFormat="1" applyFont="1" applyFill="1" applyBorder="1" applyAlignment="1">
      <alignment horizontal="left"/>
    </xf>
    <xf numFmtId="0" fontId="3" fillId="19" borderId="201" xfId="5" applyFont="1" applyFill="1" applyBorder="1" applyAlignment="1">
      <alignment horizontal="left"/>
    </xf>
    <xf numFmtId="44" fontId="3" fillId="19" borderId="202" xfId="5" applyNumberFormat="1" applyFont="1" applyFill="1" applyBorder="1" applyAlignment="1">
      <alignment horizontal="right"/>
    </xf>
    <xf numFmtId="44" fontId="3" fillId="19" borderId="202" xfId="2" applyFont="1" applyFill="1" applyBorder="1" applyAlignment="1" applyProtection="1">
      <alignment horizontal="right"/>
    </xf>
    <xf numFmtId="44" fontId="3" fillId="19" borderId="202" xfId="2" applyFont="1" applyFill="1" applyBorder="1" applyAlignment="1" applyProtection="1">
      <alignment horizontal="right"/>
      <protection locked="0"/>
    </xf>
    <xf numFmtId="10" fontId="3" fillId="19" borderId="202" xfId="6" applyNumberFormat="1" applyFont="1" applyFill="1" applyBorder="1" applyAlignment="1" applyProtection="1">
      <alignment horizontal="right"/>
    </xf>
    <xf numFmtId="44" fontId="3" fillId="19" borderId="202" xfId="6" applyNumberFormat="1" applyFont="1" applyFill="1" applyBorder="1" applyProtection="1"/>
    <xf numFmtId="44" fontId="3" fillId="19" borderId="202" xfId="2" applyFont="1" applyFill="1" applyBorder="1" applyProtection="1">
      <protection locked="0"/>
    </xf>
    <xf numFmtId="0" fontId="1" fillId="19" borderId="0" xfId="0" applyFont="1" applyFill="1" applyProtection="1">
      <protection locked="0"/>
    </xf>
    <xf numFmtId="0" fontId="13" fillId="10" borderId="188" xfId="5" applyFont="1" applyFill="1" applyBorder="1" applyAlignment="1">
      <alignment horizontal="left"/>
    </xf>
    <xf numFmtId="44" fontId="13" fillId="10" borderId="62" xfId="5" applyNumberFormat="1" applyFont="1" applyFill="1" applyBorder="1" applyAlignment="1">
      <alignment horizontal="right"/>
    </xf>
    <xf numFmtId="166" fontId="3" fillId="19" borderId="105" xfId="5" applyNumberFormat="1" applyFont="1" applyFill="1" applyBorder="1" applyAlignment="1" applyProtection="1">
      <alignment horizontal="left"/>
      <protection locked="0"/>
    </xf>
    <xf numFmtId="44" fontId="3" fillId="2" borderId="203" xfId="2" applyFont="1" applyFill="1" applyBorder="1" applyAlignment="1" applyProtection="1">
      <alignment horizontal="right"/>
    </xf>
    <xf numFmtId="10" fontId="3" fillId="2" borderId="203" xfId="6" applyNumberFormat="1" applyFont="1" applyFill="1" applyBorder="1" applyAlignment="1" applyProtection="1">
      <alignment horizontal="right"/>
    </xf>
    <xf numFmtId="44" fontId="3" fillId="2" borderId="203" xfId="6" applyNumberFormat="1" applyFont="1" applyFill="1" applyBorder="1" applyProtection="1"/>
    <xf numFmtId="44" fontId="3" fillId="2" borderId="203" xfId="2" applyFont="1" applyFill="1" applyBorder="1" applyProtection="1"/>
    <xf numFmtId="0" fontId="13" fillId="0" borderId="106" xfId="5" applyFont="1" applyBorder="1" applyAlignment="1" applyProtection="1">
      <alignment horizontal="left"/>
      <protection locked="0"/>
    </xf>
    <xf numFmtId="44" fontId="3" fillId="11" borderId="200" xfId="5" applyNumberFormat="1" applyFont="1" applyFill="1" applyBorder="1" applyAlignment="1">
      <alignment horizontal="right"/>
    </xf>
    <xf numFmtId="44" fontId="3" fillId="11" borderId="200" xfId="2" applyFont="1" applyFill="1" applyBorder="1" applyAlignment="1" applyProtection="1">
      <alignment horizontal="right"/>
    </xf>
    <xf numFmtId="0" fontId="13" fillId="19" borderId="201" xfId="5" applyFont="1" applyFill="1" applyBorder="1" applyAlignment="1">
      <alignment horizontal="left"/>
    </xf>
    <xf numFmtId="0" fontId="3" fillId="0" borderId="8" xfId="0" applyFont="1" applyBorder="1" applyProtection="1">
      <protection locked="0"/>
    </xf>
    <xf numFmtId="164" fontId="64" fillId="0" borderId="8" xfId="0" applyNumberFormat="1" applyFont="1" applyBorder="1" applyAlignment="1">
      <alignment horizontal="left" indent="1"/>
    </xf>
    <xf numFmtId="0" fontId="3" fillId="0" borderId="197" xfId="0" applyFont="1" applyBorder="1" applyAlignment="1">
      <alignment wrapText="1"/>
    </xf>
    <xf numFmtId="49" fontId="81" fillId="0" borderId="83" xfId="3" applyNumberFormat="1" applyFont="1" applyBorder="1" applyAlignment="1" applyProtection="1">
      <alignment horizontal="right"/>
    </xf>
    <xf numFmtId="0" fontId="12" fillId="0" borderId="25" xfId="5" applyFont="1" applyBorder="1" applyAlignment="1">
      <alignment horizontal="left" wrapText="1"/>
    </xf>
    <xf numFmtId="0" fontId="13" fillId="14" borderId="1" xfId="4" applyFont="1" applyFill="1" applyBorder="1" applyAlignment="1">
      <alignment horizontal="left" vertical="top" wrapText="1"/>
    </xf>
    <xf numFmtId="0" fontId="13" fillId="14" borderId="1" xfId="4" applyFont="1" applyFill="1" applyBorder="1" applyAlignment="1">
      <alignment horizontal="left" wrapText="1"/>
    </xf>
    <xf numFmtId="0" fontId="13" fillId="11" borderId="0" xfId="5" applyFont="1" applyFill="1" applyAlignment="1" applyProtection="1">
      <alignment horizontal="left" wrapText="1"/>
      <protection locked="0"/>
    </xf>
    <xf numFmtId="0" fontId="13" fillId="10" borderId="0" xfId="5" applyFont="1" applyFill="1" applyAlignment="1" applyProtection="1">
      <alignment horizontal="left" wrapText="1"/>
      <protection locked="0"/>
    </xf>
    <xf numFmtId="49" fontId="13" fillId="11" borderId="0" xfId="5" applyNumberFormat="1" applyFont="1" applyFill="1" applyAlignment="1" applyProtection="1">
      <alignment horizontal="left" wrapText="1"/>
      <protection locked="0"/>
    </xf>
    <xf numFmtId="0" fontId="13" fillId="18" borderId="98" xfId="4" applyFont="1" applyFill="1" applyBorder="1" applyAlignment="1">
      <alignment horizontal="left" wrapText="1"/>
    </xf>
    <xf numFmtId="0" fontId="7" fillId="0" borderId="157" xfId="7" applyFont="1" applyBorder="1"/>
    <xf numFmtId="0" fontId="7" fillId="10" borderId="0" xfId="7" applyFont="1" applyFill="1"/>
    <xf numFmtId="0" fontId="1" fillId="10" borderId="0" xfId="7" applyFill="1"/>
    <xf numFmtId="0" fontId="48" fillId="18" borderId="83" xfId="0" applyFont="1" applyFill="1" applyBorder="1" applyProtection="1">
      <protection locked="0"/>
    </xf>
    <xf numFmtId="0" fontId="0" fillId="18" borderId="83" xfId="0" applyFill="1" applyBorder="1" applyProtection="1">
      <protection locked="0"/>
    </xf>
    <xf numFmtId="0" fontId="48" fillId="0" borderId="83" xfId="0" applyFont="1" applyBorder="1" applyProtection="1">
      <protection locked="0"/>
    </xf>
    <xf numFmtId="0" fontId="48" fillId="7" borderId="83" xfId="0" applyFont="1" applyFill="1" applyBorder="1" applyProtection="1">
      <protection locked="0"/>
    </xf>
    <xf numFmtId="44" fontId="41" fillId="15" borderId="125" xfId="0" applyNumberFormat="1" applyFont="1" applyFill="1" applyBorder="1"/>
    <xf numFmtId="0" fontId="0" fillId="0" borderId="70" xfId="0" applyBorder="1"/>
    <xf numFmtId="0" fontId="3" fillId="0" borderId="70" xfId="4" applyFont="1" applyBorder="1" applyAlignment="1">
      <alignment horizontal="left" wrapText="1"/>
    </xf>
    <xf numFmtId="0" fontId="1" fillId="0" borderId="7" xfId="7" applyBorder="1" applyProtection="1">
      <protection locked="0"/>
    </xf>
    <xf numFmtId="0" fontId="1" fillId="0" borderId="28" xfId="7" applyBorder="1" applyAlignment="1" applyProtection="1">
      <alignment horizontal="center"/>
      <protection locked="0"/>
    </xf>
    <xf numFmtId="0" fontId="1" fillId="0" borderId="7" xfId="7" applyBorder="1" applyAlignment="1" applyProtection="1">
      <alignment horizontal="center"/>
      <protection locked="0"/>
    </xf>
    <xf numFmtId="0" fontId="0" fillId="14" borderId="89" xfId="0" applyFill="1" applyBorder="1"/>
    <xf numFmtId="0" fontId="3" fillId="0" borderId="208" xfId="0" applyFont="1" applyBorder="1" applyAlignment="1">
      <alignment wrapText="1"/>
    </xf>
    <xf numFmtId="44" fontId="3" fillId="0" borderId="209" xfId="2" applyFont="1" applyBorder="1" applyAlignment="1" applyProtection="1">
      <protection locked="0"/>
    </xf>
    <xf numFmtId="0" fontId="3" fillId="0" borderId="37" xfId="0" applyFont="1" applyBorder="1" applyAlignment="1">
      <alignment wrapText="1"/>
    </xf>
    <xf numFmtId="44" fontId="3" fillId="0" borderId="12" xfId="2" applyFont="1" applyBorder="1" applyAlignment="1" applyProtection="1">
      <protection locked="0"/>
    </xf>
    <xf numFmtId="0" fontId="3" fillId="0" borderId="210" xfId="0" quotePrefix="1" applyFont="1" applyBorder="1"/>
    <xf numFmtId="44" fontId="3" fillId="0" borderId="211" xfId="2" applyFont="1" applyBorder="1" applyAlignment="1" applyProtection="1">
      <protection locked="0"/>
    </xf>
    <xf numFmtId="44" fontId="3" fillId="0" borderId="99" xfId="2" applyFont="1" applyBorder="1" applyAlignment="1" applyProtection="1">
      <protection locked="0"/>
    </xf>
    <xf numFmtId="44" fontId="3" fillId="0" borderId="43" xfId="2" applyFont="1" applyBorder="1" applyAlignment="1" applyProtection="1">
      <protection locked="0"/>
    </xf>
    <xf numFmtId="44" fontId="3" fillId="0" borderId="212" xfId="2" applyFont="1" applyBorder="1" applyAlignment="1" applyProtection="1">
      <protection locked="0"/>
    </xf>
    <xf numFmtId="44" fontId="3" fillId="0" borderId="213" xfId="2" applyFont="1" applyBorder="1" applyAlignment="1" applyProtection="1">
      <protection locked="0"/>
    </xf>
    <xf numFmtId="44" fontId="13" fillId="14" borderId="214" xfId="2" applyFont="1" applyFill="1" applyBorder="1" applyAlignment="1">
      <alignment horizontal="right"/>
    </xf>
    <xf numFmtId="44" fontId="13" fillId="14" borderId="181" xfId="2" applyFont="1" applyFill="1" applyBorder="1" applyAlignment="1">
      <alignment horizontal="right"/>
    </xf>
    <xf numFmtId="44" fontId="7" fillId="14" borderId="214" xfId="0" applyNumberFormat="1" applyFont="1" applyFill="1" applyBorder="1"/>
    <xf numFmtId="44" fontId="7" fillId="14" borderId="215" xfId="0" applyNumberFormat="1" applyFont="1" applyFill="1" applyBorder="1"/>
    <xf numFmtId="0" fontId="13" fillId="0" borderId="44" xfId="4" applyFont="1" applyBorder="1" applyAlignment="1">
      <alignment horizontal="left"/>
    </xf>
    <xf numFmtId="0" fontId="3" fillId="0" borderId="25" xfId="4" applyFont="1" applyBorder="1" applyProtection="1">
      <protection locked="0"/>
    </xf>
    <xf numFmtId="0" fontId="3" fillId="16" borderId="45" xfId="4" applyFont="1" applyFill="1" applyBorder="1" applyAlignment="1" applyProtection="1">
      <alignment horizontal="right"/>
      <protection locked="0"/>
    </xf>
    <xf numFmtId="0" fontId="3" fillId="16" borderId="46" xfId="4" applyFont="1" applyFill="1" applyBorder="1" applyAlignment="1" applyProtection="1">
      <alignment horizontal="right"/>
      <protection locked="0"/>
    </xf>
    <xf numFmtId="44" fontId="3" fillId="16" borderId="46" xfId="2" applyFont="1" applyFill="1" applyBorder="1" applyAlignment="1" applyProtection="1">
      <protection locked="0"/>
    </xf>
    <xf numFmtId="43" fontId="3" fillId="16" borderId="46" xfId="2" applyNumberFormat="1" applyFont="1" applyFill="1" applyBorder="1" applyAlignment="1" applyProtection="1">
      <alignment horizontal="right"/>
    </xf>
    <xf numFmtId="43" fontId="3" fillId="16" borderId="110" xfId="2" applyNumberFormat="1" applyFont="1" applyFill="1" applyBorder="1" applyAlignment="1" applyProtection="1">
      <alignment horizontal="right"/>
    </xf>
    <xf numFmtId="44" fontId="3" fillId="16" borderId="25" xfId="2" applyFont="1" applyFill="1" applyBorder="1" applyAlignment="1" applyProtection="1">
      <alignment horizontal="right"/>
    </xf>
    <xf numFmtId="0" fontId="3" fillId="0" borderId="1" xfId="4" applyFont="1" applyBorder="1" applyAlignment="1">
      <alignment horizontal="left"/>
    </xf>
    <xf numFmtId="0" fontId="3" fillId="16" borderId="28" xfId="4" applyFont="1" applyFill="1" applyBorder="1" applyAlignment="1" applyProtection="1">
      <alignment horizontal="right"/>
      <protection locked="0"/>
    </xf>
    <xf numFmtId="0" fontId="3" fillId="16" borderId="7" xfId="4" applyFont="1" applyFill="1" applyBorder="1" applyAlignment="1" applyProtection="1">
      <alignment horizontal="right"/>
      <protection locked="0"/>
    </xf>
    <xf numFmtId="44" fontId="3" fillId="16" borderId="7" xfId="2" applyFont="1" applyFill="1" applyBorder="1" applyAlignment="1" applyProtection="1">
      <protection locked="0"/>
    </xf>
    <xf numFmtId="43" fontId="3" fillId="16" borderId="7" xfId="2" applyNumberFormat="1" applyFont="1" applyFill="1" applyBorder="1" applyAlignment="1" applyProtection="1">
      <alignment horizontal="right"/>
    </xf>
    <xf numFmtId="43" fontId="3" fillId="16" borderId="8" xfId="2" applyNumberFormat="1" applyFont="1" applyFill="1" applyBorder="1" applyAlignment="1" applyProtection="1">
      <alignment horizontal="right"/>
    </xf>
    <xf numFmtId="1" fontId="3" fillId="16" borderId="28" xfId="2" applyNumberFormat="1" applyFont="1" applyFill="1" applyBorder="1" applyAlignment="1" applyProtection="1">
      <alignment horizontal="right"/>
    </xf>
    <xf numFmtId="1" fontId="3" fillId="16" borderId="7" xfId="2" applyNumberFormat="1" applyFont="1" applyFill="1" applyBorder="1" applyAlignment="1" applyProtection="1">
      <alignment horizontal="right"/>
    </xf>
    <xf numFmtId="44" fontId="3" fillId="16" borderId="12" xfId="2" applyFont="1" applyFill="1" applyBorder="1" applyAlignment="1" applyProtection="1">
      <alignment horizontal="right"/>
    </xf>
    <xf numFmtId="44" fontId="3" fillId="16" borderId="7" xfId="2" applyFont="1" applyFill="1" applyBorder="1" applyAlignment="1" applyProtection="1">
      <alignment horizontal="right"/>
      <protection locked="0"/>
    </xf>
    <xf numFmtId="10" fontId="3" fillId="16" borderId="7" xfId="2" applyNumberFormat="1" applyFont="1" applyFill="1" applyBorder="1" applyAlignment="1" applyProtection="1">
      <alignment horizontal="right"/>
      <protection locked="0"/>
    </xf>
    <xf numFmtId="43" fontId="3" fillId="16" borderId="66" xfId="2" applyNumberFormat="1" applyFont="1" applyFill="1" applyBorder="1" applyAlignment="1" applyProtection="1">
      <alignment horizontal="right"/>
    </xf>
    <xf numFmtId="0" fontId="3" fillId="0" borderId="8" xfId="4" applyFont="1" applyBorder="1" applyProtection="1">
      <protection locked="0"/>
    </xf>
    <xf numFmtId="0" fontId="3" fillId="16" borderId="72" xfId="4" applyFont="1" applyFill="1" applyBorder="1" applyAlignment="1" applyProtection="1">
      <alignment horizontal="right"/>
      <protection locked="0"/>
    </xf>
    <xf numFmtId="44" fontId="3" fillId="16" borderId="19" xfId="2" applyFont="1" applyFill="1" applyBorder="1" applyAlignment="1" applyProtection="1">
      <alignment horizontal="right"/>
      <protection locked="0"/>
    </xf>
    <xf numFmtId="10" fontId="3" fillId="16" borderId="19" xfId="2" applyNumberFormat="1" applyFont="1" applyFill="1" applyBorder="1" applyAlignment="1" applyProtection="1">
      <alignment horizontal="right"/>
      <protection locked="0"/>
    </xf>
    <xf numFmtId="43" fontId="3" fillId="16" borderId="19" xfId="2" applyNumberFormat="1" applyFont="1" applyFill="1" applyBorder="1" applyAlignment="1" applyProtection="1">
      <alignment horizontal="right"/>
    </xf>
    <xf numFmtId="43" fontId="3" fillId="16" borderId="216" xfId="2" applyNumberFormat="1" applyFont="1" applyFill="1" applyBorder="1" applyAlignment="1" applyProtection="1">
      <alignment horizontal="right"/>
    </xf>
    <xf numFmtId="44" fontId="3" fillId="16" borderId="29" xfId="2" applyFont="1" applyFill="1" applyBorder="1" applyAlignment="1" applyProtection="1">
      <alignment horizontal="right"/>
    </xf>
    <xf numFmtId="44" fontId="3" fillId="14" borderId="12" xfId="2" applyFont="1" applyFill="1" applyBorder="1" applyAlignment="1" applyProtection="1">
      <alignment horizontal="right"/>
    </xf>
    <xf numFmtId="44" fontId="3" fillId="14" borderId="7" xfId="2" applyFont="1" applyFill="1" applyBorder="1" applyAlignment="1" applyProtection="1">
      <alignment horizontal="right"/>
    </xf>
    <xf numFmtId="1" fontId="3" fillId="0" borderId="7" xfId="2" applyNumberFormat="1" applyFont="1" applyFill="1" applyBorder="1" applyAlignment="1" applyProtection="1">
      <alignment horizontal="right"/>
    </xf>
    <xf numFmtId="0" fontId="0" fillId="0" borderId="7" xfId="0" applyBorder="1" applyAlignment="1">
      <alignment horizontal="right"/>
    </xf>
    <xf numFmtId="44" fontId="3" fillId="0" borderId="12" xfId="2" applyFont="1" applyFill="1" applyBorder="1" applyAlignment="1" applyProtection="1">
      <alignment horizontal="right"/>
    </xf>
    <xf numFmtId="1" fontId="3" fillId="0" borderId="217" xfId="2" applyNumberFormat="1" applyFont="1" applyFill="1" applyBorder="1" applyAlignment="1" applyProtection="1">
      <alignment horizontal="right"/>
    </xf>
    <xf numFmtId="1" fontId="3" fillId="0" borderId="144" xfId="2" applyNumberFormat="1" applyFont="1" applyFill="1" applyBorder="1" applyAlignment="1" applyProtection="1">
      <alignment horizontal="right"/>
    </xf>
    <xf numFmtId="44" fontId="3" fillId="0" borderId="144" xfId="2" applyFont="1" applyFill="1" applyBorder="1" applyAlignment="1" applyProtection="1">
      <alignment horizontal="right"/>
    </xf>
    <xf numFmtId="0" fontId="0" fillId="0" borderId="144" xfId="0" applyBorder="1" applyAlignment="1">
      <alignment horizontal="right"/>
    </xf>
    <xf numFmtId="44" fontId="3" fillId="0" borderId="218" xfId="2" applyFont="1" applyFill="1" applyBorder="1" applyAlignment="1" applyProtection="1">
      <alignment horizontal="right"/>
    </xf>
    <xf numFmtId="1" fontId="13" fillId="11" borderId="27" xfId="2" applyNumberFormat="1" applyFont="1" applyFill="1" applyBorder="1" applyAlignment="1">
      <alignment horizontal="right"/>
    </xf>
    <xf numFmtId="44" fontId="13" fillId="11" borderId="6" xfId="2" applyFont="1" applyFill="1" applyBorder="1" applyAlignment="1" applyProtection="1">
      <alignment horizontal="right"/>
    </xf>
    <xf numFmtId="44" fontId="13" fillId="11" borderId="32" xfId="2" applyFont="1" applyFill="1" applyBorder="1" applyAlignment="1" applyProtection="1">
      <alignment horizontal="right"/>
      <protection locked="0"/>
    </xf>
    <xf numFmtId="44" fontId="13" fillId="11" borderId="6" xfId="2" applyFont="1" applyFill="1" applyBorder="1" applyAlignment="1" applyProtection="1">
      <alignment horizontal="right"/>
      <protection locked="0"/>
    </xf>
    <xf numFmtId="1" fontId="3" fillId="16" borderId="72" xfId="2" applyNumberFormat="1" applyFont="1" applyFill="1" applyBorder="1" applyAlignment="1" applyProtection="1">
      <alignment horizontal="right"/>
    </xf>
    <xf numFmtId="1" fontId="3" fillId="16" borderId="19" xfId="2" applyNumberFormat="1" applyFont="1" applyFill="1" applyBorder="1" applyAlignment="1" applyProtection="1">
      <alignment horizontal="right"/>
    </xf>
    <xf numFmtId="44" fontId="3" fillId="16" borderId="46" xfId="2" applyFont="1" applyFill="1" applyBorder="1" applyAlignment="1" applyProtection="1">
      <alignment horizontal="right"/>
      <protection locked="0"/>
    </xf>
    <xf numFmtId="0" fontId="0" fillId="0" borderId="98" xfId="0" applyBorder="1"/>
    <xf numFmtId="44" fontId="3" fillId="14" borderId="7" xfId="2" applyFont="1" applyFill="1" applyBorder="1" applyAlignment="1" applyProtection="1">
      <protection locked="0"/>
    </xf>
    <xf numFmtId="0" fontId="12" fillId="0" borderId="0" xfId="0" applyFont="1" applyAlignment="1">
      <alignment horizontal="justify" wrapText="1"/>
    </xf>
    <xf numFmtId="0" fontId="9" fillId="0" borderId="0" xfId="0" applyFont="1" applyAlignment="1">
      <alignment horizontal="justify" wrapText="1"/>
    </xf>
    <xf numFmtId="0" fontId="11" fillId="0" borderId="104" xfId="0" applyFont="1" applyBorder="1"/>
    <xf numFmtId="0" fontId="0" fillId="0" borderId="105" xfId="0" applyBorder="1"/>
    <xf numFmtId="0" fontId="30" fillId="20" borderId="90" xfId="0" applyFont="1" applyFill="1" applyBorder="1" applyAlignment="1">
      <alignment horizontal="center" wrapText="1"/>
    </xf>
    <xf numFmtId="0" fontId="30" fillId="20" borderId="0" xfId="0" applyFont="1" applyFill="1" applyAlignment="1">
      <alignment horizontal="center" wrapText="1"/>
    </xf>
    <xf numFmtId="0" fontId="1" fillId="20" borderId="0" xfId="0" applyFont="1" applyFill="1" applyAlignment="1">
      <alignment horizontal="center" wrapText="1"/>
    </xf>
    <xf numFmtId="0" fontId="1" fillId="20" borderId="91" xfId="0" applyFont="1" applyFill="1" applyBorder="1" applyAlignment="1">
      <alignment horizontal="center" wrapText="1"/>
    </xf>
    <xf numFmtId="0" fontId="30" fillId="0" borderId="90" xfId="0" applyFont="1" applyBorder="1" applyAlignment="1">
      <alignment horizontal="center" wrapText="1"/>
    </xf>
    <xf numFmtId="0" fontId="0" fillId="0" borderId="0" xfId="0" applyAlignment="1">
      <alignment horizontal="center" wrapText="1"/>
    </xf>
    <xf numFmtId="0" fontId="0" fillId="0" borderId="91" xfId="0" applyBorder="1" applyAlignment="1">
      <alignment horizontal="center" wrapText="1"/>
    </xf>
    <xf numFmtId="0" fontId="3" fillId="0" borderId="106" xfId="0" applyFont="1" applyBorder="1" applyAlignment="1">
      <alignment horizontal="left" vertical="top" wrapText="1" indent="1"/>
    </xf>
    <xf numFmtId="0" fontId="3" fillId="0" borderId="70" xfId="0" applyFont="1" applyBorder="1" applyAlignment="1">
      <alignment vertical="top" wrapText="1"/>
    </xf>
    <xf numFmtId="0" fontId="8" fillId="0" borderId="127" xfId="0" applyFont="1" applyBorder="1" applyAlignment="1">
      <alignment wrapText="1"/>
    </xf>
    <xf numFmtId="0" fontId="23" fillId="0" borderId="127" xfId="0" applyFont="1" applyBorder="1" applyAlignment="1">
      <alignment wrapText="1"/>
    </xf>
    <xf numFmtId="0" fontId="23" fillId="0" borderId="128" xfId="0" applyFont="1" applyBorder="1" applyAlignment="1">
      <alignment wrapText="1"/>
    </xf>
    <xf numFmtId="0" fontId="10" fillId="0" borderId="0" xfId="0" applyFont="1" applyAlignment="1">
      <alignment horizontal="right"/>
    </xf>
    <xf numFmtId="0" fontId="0" fillId="0" borderId="0" xfId="0"/>
    <xf numFmtId="0" fontId="67" fillId="13" borderId="104" xfId="0" applyFont="1" applyFill="1" applyBorder="1" applyAlignment="1">
      <alignment horizontal="center"/>
    </xf>
    <xf numFmtId="0" fontId="67" fillId="13" borderId="0" xfId="0" applyFont="1" applyFill="1" applyAlignment="1">
      <alignment horizontal="center"/>
    </xf>
    <xf numFmtId="0" fontId="67" fillId="13" borderId="105" xfId="0" applyFont="1" applyFill="1" applyBorder="1" applyAlignment="1">
      <alignment horizontal="center"/>
    </xf>
    <xf numFmtId="0" fontId="68" fillId="13" borderId="93" xfId="0" applyFont="1" applyFill="1" applyBorder="1" applyAlignment="1">
      <alignment horizontal="center"/>
    </xf>
    <xf numFmtId="0" fontId="1" fillId="0" borderId="2" xfId="0" applyFont="1" applyBorder="1" applyAlignment="1">
      <alignment wrapText="1"/>
    </xf>
    <xf numFmtId="0" fontId="0" fillId="0" borderId="2" xfId="0" applyBorder="1" applyAlignment="1">
      <alignment wrapText="1"/>
    </xf>
    <xf numFmtId="0" fontId="11" fillId="0" borderId="3" xfId="0" applyFont="1" applyBorder="1" applyAlignment="1" applyProtection="1">
      <alignment wrapText="1"/>
      <protection locked="0"/>
    </xf>
    <xf numFmtId="0" fontId="11" fillId="0" borderId="105" xfId="0" applyFont="1" applyBorder="1"/>
    <xf numFmtId="0" fontId="11" fillId="0" borderId="129" xfId="0" applyFont="1" applyBorder="1"/>
    <xf numFmtId="0" fontId="0" fillId="0" borderId="130" xfId="0" applyBorder="1"/>
    <xf numFmtId="0" fontId="9" fillId="0" borderId="3" xfId="0" applyFont="1" applyBorder="1" applyAlignment="1">
      <alignment wrapText="1"/>
    </xf>
    <xf numFmtId="0" fontId="11" fillId="0" borderId="127" xfId="0" applyFont="1" applyBorder="1" applyAlignment="1">
      <alignment wrapText="1"/>
    </xf>
    <xf numFmtId="0" fontId="9" fillId="0" borderId="2" xfId="0" applyFont="1" applyBorder="1" applyAlignment="1">
      <alignment horizontal="justify" wrapText="1"/>
    </xf>
    <xf numFmtId="0" fontId="0" fillId="0" borderId="2" xfId="0" applyBorder="1" applyAlignment="1">
      <alignment horizontal="justify" wrapText="1"/>
    </xf>
    <xf numFmtId="0" fontId="9" fillId="0" borderId="0" xfId="0" applyFont="1" applyAlignment="1" applyProtection="1">
      <alignment wrapText="1"/>
      <protection locked="0"/>
    </xf>
    <xf numFmtId="0" fontId="9" fillId="0" borderId="3" xfId="0" applyFont="1" applyBorder="1" applyAlignment="1" applyProtection="1">
      <alignment wrapText="1"/>
      <protection locked="0"/>
    </xf>
    <xf numFmtId="0" fontId="1" fillId="0" borderId="8" xfId="0" applyFont="1" applyBorder="1"/>
    <xf numFmtId="0" fontId="0" fillId="0" borderId="8" xfId="0" applyBorder="1"/>
    <xf numFmtId="0" fontId="0" fillId="0" borderId="99" xfId="0" applyBorder="1"/>
    <xf numFmtId="0" fontId="6" fillId="3" borderId="90" xfId="0" applyFont="1" applyFill="1" applyBorder="1" applyAlignment="1">
      <alignment horizontal="center"/>
    </xf>
    <xf numFmtId="0" fontId="6" fillId="3" borderId="0" xfId="0" applyFont="1" applyFill="1" applyAlignment="1">
      <alignment horizontal="center"/>
    </xf>
    <xf numFmtId="0" fontId="6" fillId="3" borderId="91" xfId="0" applyFont="1" applyFill="1" applyBorder="1" applyAlignment="1">
      <alignment horizontal="center"/>
    </xf>
    <xf numFmtId="0" fontId="5" fillId="14" borderId="0" xfId="0" applyFont="1" applyFill="1" applyAlignment="1">
      <alignment horizontal="right"/>
    </xf>
    <xf numFmtId="0" fontId="24" fillId="14" borderId="0" xfId="0" applyFont="1" applyFill="1"/>
    <xf numFmtId="0" fontId="24" fillId="14" borderId="91" xfId="0" applyFont="1" applyFill="1" applyBorder="1"/>
    <xf numFmtId="0" fontId="30" fillId="14" borderId="90" xfId="0" applyFont="1" applyFill="1" applyBorder="1"/>
    <xf numFmtId="0" fontId="30" fillId="14" borderId="0" xfId="0" applyFont="1" applyFill="1"/>
    <xf numFmtId="164" fontId="3" fillId="0" borderId="8" xfId="0" applyNumberFormat="1" applyFont="1" applyBorder="1" applyAlignment="1">
      <alignment horizontal="left" indent="1"/>
    </xf>
    <xf numFmtId="0" fontId="0" fillId="0" borderId="70" xfId="0" applyBorder="1"/>
    <xf numFmtId="0" fontId="8" fillId="0" borderId="90" xfId="0" applyFont="1" applyBorder="1" applyAlignment="1">
      <alignment wrapText="1"/>
    </xf>
    <xf numFmtId="0" fontId="1" fillId="0" borderId="0" xfId="0" applyFont="1"/>
    <xf numFmtId="0" fontId="1" fillId="0" borderId="91" xfId="0" applyFont="1" applyBorder="1"/>
    <xf numFmtId="44" fontId="13" fillId="14" borderId="50" xfId="2" applyFont="1" applyFill="1" applyBorder="1" applyAlignment="1"/>
    <xf numFmtId="0" fontId="13" fillId="14" borderId="131" xfId="0" applyFont="1" applyFill="1" applyBorder="1"/>
    <xf numFmtId="0" fontId="12" fillId="14" borderId="132" xfId="0" applyFont="1" applyFill="1" applyBorder="1" applyAlignment="1">
      <alignment horizontal="center"/>
    </xf>
    <xf numFmtId="0" fontId="1" fillId="14" borderId="133" xfId="0" applyFont="1" applyFill="1" applyBorder="1" applyAlignment="1">
      <alignment horizontal="center"/>
    </xf>
    <xf numFmtId="0" fontId="12" fillId="14" borderId="126" xfId="0" applyFont="1" applyFill="1" applyBorder="1" applyAlignment="1">
      <alignment horizontal="center"/>
    </xf>
    <xf numFmtId="0" fontId="1" fillId="14" borderId="134" xfId="0" applyFont="1" applyFill="1" applyBorder="1" applyAlignment="1">
      <alignment horizontal="center"/>
    </xf>
    <xf numFmtId="0" fontId="13" fillId="14" borderId="115" xfId="0" applyFont="1" applyFill="1" applyBorder="1"/>
    <xf numFmtId="0" fontId="13" fillId="14" borderId="24" xfId="0" applyFont="1" applyFill="1" applyBorder="1"/>
    <xf numFmtId="0" fontId="12" fillId="14" borderId="135" xfId="0" applyFont="1" applyFill="1" applyBorder="1" applyAlignment="1">
      <alignment horizontal="left"/>
    </xf>
    <xf numFmtId="0" fontId="1" fillId="14" borderId="133" xfId="0" applyFont="1" applyFill="1" applyBorder="1" applyAlignment="1">
      <alignment horizontal="left"/>
    </xf>
    <xf numFmtId="0" fontId="0" fillId="14" borderId="126" xfId="0" applyFill="1" applyBorder="1" applyAlignment="1">
      <alignment horizontal="center"/>
    </xf>
    <xf numFmtId="0" fontId="0" fillId="14" borderId="133" xfId="0" applyFill="1" applyBorder="1" applyAlignment="1">
      <alignment horizontal="center"/>
    </xf>
    <xf numFmtId="0" fontId="10" fillId="14" borderId="61" xfId="0" applyFont="1" applyFill="1" applyBorder="1" applyAlignment="1">
      <alignment horizontal="center" wrapText="1"/>
    </xf>
    <xf numFmtId="0" fontId="0" fillId="14" borderId="62" xfId="0" applyFill="1" applyBorder="1" applyAlignment="1">
      <alignment wrapText="1"/>
    </xf>
    <xf numFmtId="0" fontId="24" fillId="14" borderId="0" xfId="0" applyFont="1" applyFill="1" applyAlignment="1">
      <alignment horizontal="right"/>
    </xf>
    <xf numFmtId="0" fontId="24" fillId="14" borderId="91" xfId="0" applyFont="1" applyFill="1" applyBorder="1" applyAlignment="1">
      <alignment horizontal="right"/>
    </xf>
    <xf numFmtId="164" fontId="3" fillId="0" borderId="0" xfId="0" applyNumberFormat="1" applyFont="1" applyAlignment="1">
      <alignment horizontal="right"/>
    </xf>
    <xf numFmtId="164" fontId="3" fillId="0" borderId="91" xfId="0" applyNumberFormat="1" applyFont="1" applyBorder="1" applyAlignment="1">
      <alignment horizontal="right"/>
    </xf>
    <xf numFmtId="0" fontId="1" fillId="0" borderId="0" xfId="0" applyFont="1" applyAlignment="1">
      <alignment horizontal="right"/>
    </xf>
    <xf numFmtId="0" fontId="1" fillId="0" borderId="91" xfId="0" applyFont="1" applyBorder="1" applyAlignment="1">
      <alignment horizontal="right"/>
    </xf>
    <xf numFmtId="0" fontId="1" fillId="0" borderId="104" xfId="0" applyFont="1" applyBorder="1" applyAlignment="1">
      <alignment horizontal="left"/>
    </xf>
    <xf numFmtId="0" fontId="1" fillId="0" borderId="105" xfId="0" applyFont="1" applyBorder="1" applyAlignment="1">
      <alignment horizontal="left"/>
    </xf>
    <xf numFmtId="0" fontId="1" fillId="0" borderId="93" xfId="0" applyFont="1" applyBorder="1" applyAlignment="1">
      <alignment horizontal="left"/>
    </xf>
    <xf numFmtId="0" fontId="10" fillId="14" borderId="62" xfId="0" applyFont="1" applyFill="1" applyBorder="1" applyAlignment="1">
      <alignment horizontal="center" wrapText="1"/>
    </xf>
    <xf numFmtId="0" fontId="12" fillId="14" borderId="204" xfId="0" applyFont="1" applyFill="1" applyBorder="1" applyAlignment="1">
      <alignment horizontal="center" wrapText="1"/>
    </xf>
    <xf numFmtId="0" fontId="12" fillId="14" borderId="206" xfId="0" applyFont="1" applyFill="1" applyBorder="1" applyAlignment="1">
      <alignment horizontal="center" wrapText="1"/>
    </xf>
    <xf numFmtId="0" fontId="12" fillId="14" borderId="61" xfId="0" applyFont="1" applyFill="1" applyBorder="1" applyAlignment="1">
      <alignment horizontal="center"/>
    </xf>
    <xf numFmtId="0" fontId="12" fillId="14" borderId="62" xfId="0" applyFont="1" applyFill="1" applyBorder="1" applyAlignment="1">
      <alignment horizontal="center"/>
    </xf>
    <xf numFmtId="0" fontId="12" fillId="14" borderId="61" xfId="0" applyFont="1" applyFill="1" applyBorder="1" applyAlignment="1">
      <alignment horizontal="center" wrapText="1"/>
    </xf>
    <xf numFmtId="0" fontId="12" fillId="14" borderId="62" xfId="0" applyFont="1" applyFill="1" applyBorder="1" applyAlignment="1">
      <alignment horizontal="center" wrapText="1"/>
    </xf>
    <xf numFmtId="0" fontId="12" fillId="14" borderId="205" xfId="0" applyFont="1" applyFill="1" applyBorder="1" applyAlignment="1">
      <alignment horizontal="center"/>
    </xf>
    <xf numFmtId="0" fontId="12" fillId="14" borderId="207" xfId="0" applyFont="1" applyFill="1" applyBorder="1" applyAlignment="1">
      <alignment horizontal="center"/>
    </xf>
    <xf numFmtId="0" fontId="12" fillId="0" borderId="90" xfId="0" applyFont="1" applyBorder="1" applyAlignment="1">
      <alignment horizontal="right"/>
    </xf>
    <xf numFmtId="0" fontId="12" fillId="0" borderId="0" xfId="0" applyFont="1" applyAlignment="1">
      <alignment horizontal="right"/>
    </xf>
    <xf numFmtId="0" fontId="12" fillId="0" borderId="125" xfId="0" applyFont="1" applyBorder="1" applyAlignment="1">
      <alignment horizontal="right"/>
    </xf>
    <xf numFmtId="0" fontId="1" fillId="0" borderId="90" xfId="0" applyFont="1" applyBorder="1" applyAlignment="1">
      <alignment horizontal="left"/>
    </xf>
    <xf numFmtId="0" fontId="1" fillId="0" borderId="0" xfId="0" applyFont="1" applyAlignment="1">
      <alignment horizontal="left"/>
    </xf>
    <xf numFmtId="0" fontId="1" fillId="0" borderId="91" xfId="0" applyFont="1" applyBorder="1" applyAlignment="1">
      <alignment horizontal="left"/>
    </xf>
    <xf numFmtId="0" fontId="1" fillId="0" borderId="90" xfId="0" applyFont="1" applyBorder="1" applyAlignment="1">
      <alignment horizontal="left" wrapText="1"/>
    </xf>
    <xf numFmtId="0" fontId="1" fillId="0" borderId="0" xfId="0" applyFont="1" applyAlignment="1">
      <alignment horizontal="left" wrapText="1"/>
    </xf>
    <xf numFmtId="0" fontId="1" fillId="0" borderId="91" xfId="0" applyFont="1" applyBorder="1" applyAlignment="1">
      <alignment horizontal="left" wrapText="1"/>
    </xf>
    <xf numFmtId="44" fontId="3" fillId="8" borderId="189" xfId="5" applyNumberFormat="1" applyFont="1" applyFill="1" applyBorder="1" applyAlignment="1">
      <alignment horizontal="center"/>
    </xf>
    <xf numFmtId="44" fontId="3" fillId="8" borderId="0" xfId="5" applyNumberFormat="1" applyFont="1" applyFill="1" applyAlignment="1">
      <alignment horizontal="center"/>
    </xf>
    <xf numFmtId="44" fontId="3" fillId="8" borderId="189" xfId="5" applyNumberFormat="1" applyFont="1" applyFill="1" applyBorder="1" applyAlignment="1" applyProtection="1">
      <alignment horizontal="center"/>
      <protection locked="0"/>
    </xf>
    <xf numFmtId="44" fontId="3" fillId="8" borderId="0" xfId="5" applyNumberFormat="1" applyFont="1" applyFill="1" applyAlignment="1" applyProtection="1">
      <alignment horizontal="center"/>
      <protection locked="0"/>
    </xf>
    <xf numFmtId="0" fontId="1" fillId="16" borderId="12" xfId="0" applyFont="1" applyFill="1" applyBorder="1" applyProtection="1">
      <protection locked="0"/>
    </xf>
    <xf numFmtId="0" fontId="0" fillId="0" borderId="1" xfId="0" applyBorder="1"/>
    <xf numFmtId="8" fontId="10" fillId="0" borderId="13" xfId="5" applyNumberFormat="1" applyFont="1" applyBorder="1" applyAlignment="1">
      <alignment horizontal="center"/>
    </xf>
    <xf numFmtId="0" fontId="0" fillId="0" borderId="13" xfId="0" applyBorder="1" applyAlignment="1">
      <alignment horizontal="center"/>
    </xf>
    <xf numFmtId="0" fontId="0" fillId="0" borderId="108" xfId="0" applyBorder="1" applyAlignment="1">
      <alignment horizontal="center"/>
    </xf>
    <xf numFmtId="8" fontId="28" fillId="0" borderId="56" xfId="5" applyNumberFormat="1" applyFont="1" applyBorder="1" applyAlignment="1">
      <alignment horizontal="center" wrapText="1"/>
    </xf>
    <xf numFmtId="0" fontId="29" fillId="0" borderId="136" xfId="0" applyFont="1" applyBorder="1" applyAlignment="1">
      <alignment horizontal="center" wrapText="1"/>
    </xf>
    <xf numFmtId="8" fontId="54" fillId="0" borderId="56" xfId="5" applyNumberFormat="1" applyFont="1" applyBorder="1" applyAlignment="1">
      <alignment horizontal="center" wrapText="1"/>
    </xf>
    <xf numFmtId="0" fontId="0" fillId="0" borderId="136" xfId="0" applyBorder="1" applyAlignment="1">
      <alignment horizontal="center" wrapText="1"/>
    </xf>
    <xf numFmtId="0" fontId="15" fillId="16" borderId="15" xfId="0" applyFont="1" applyFill="1" applyBorder="1" applyAlignment="1" applyProtection="1">
      <alignment horizontal="left" indent="1"/>
      <protection locked="0"/>
    </xf>
    <xf numFmtId="0" fontId="0" fillId="16" borderId="15" xfId="0" applyFill="1" applyBorder="1" applyProtection="1">
      <protection locked="0"/>
    </xf>
    <xf numFmtId="0" fontId="40" fillId="16" borderId="15" xfId="0" applyFont="1" applyFill="1" applyBorder="1" applyAlignment="1" applyProtection="1">
      <alignment horizontal="left"/>
      <protection locked="0"/>
    </xf>
    <xf numFmtId="0" fontId="40" fillId="16" borderId="7" xfId="0" applyFont="1" applyFill="1" applyBorder="1" applyAlignment="1" applyProtection="1">
      <alignment horizontal="left"/>
      <protection locked="0"/>
    </xf>
    <xf numFmtId="0" fontId="39" fillId="14" borderId="0" xfId="0" applyFont="1" applyFill="1" applyAlignment="1">
      <alignment horizontal="right"/>
    </xf>
    <xf numFmtId="0" fontId="40" fillId="14" borderId="0" xfId="0" applyFont="1" applyFill="1"/>
    <xf numFmtId="0" fontId="39" fillId="14" borderId="0" xfId="0" applyFont="1" applyFill="1"/>
    <xf numFmtId="0" fontId="35" fillId="14" borderId="0" xfId="0" applyFont="1" applyFill="1"/>
    <xf numFmtId="0" fontId="36" fillId="3" borderId="0" xfId="0" applyFont="1" applyFill="1" applyAlignment="1">
      <alignment horizontal="center"/>
    </xf>
    <xf numFmtId="0" fontId="38" fillId="0" borderId="0" xfId="0" applyFont="1"/>
    <xf numFmtId="14" fontId="3" fillId="16" borderId="15" xfId="0" applyNumberFormat="1" applyFont="1" applyFill="1" applyBorder="1" applyAlignment="1" applyProtection="1">
      <alignment horizontal="left"/>
      <protection locked="0"/>
    </xf>
    <xf numFmtId="14" fontId="3" fillId="16" borderId="26" xfId="0" applyNumberFormat="1" applyFont="1" applyFill="1" applyBorder="1" applyAlignment="1" applyProtection="1">
      <alignment horizontal="left"/>
      <protection locked="0"/>
    </xf>
    <xf numFmtId="0" fontId="12" fillId="0" borderId="137" xfId="5" applyFont="1" applyBorder="1" applyAlignment="1">
      <alignment horizontal="center" wrapText="1"/>
    </xf>
    <xf numFmtId="0" fontId="12" fillId="0" borderId="22" xfId="5" applyFont="1" applyBorder="1" applyAlignment="1">
      <alignment horizontal="center" wrapText="1"/>
    </xf>
    <xf numFmtId="0" fontId="1" fillId="0" borderId="42" xfId="0" applyFont="1" applyBorder="1" applyAlignment="1">
      <alignment horizontal="center" wrapText="1"/>
    </xf>
    <xf numFmtId="8" fontId="28" fillId="0" borderId="82" xfId="5" applyNumberFormat="1" applyFont="1" applyBorder="1" applyAlignment="1">
      <alignment horizontal="center" wrapText="1"/>
    </xf>
    <xf numFmtId="8" fontId="28" fillId="0" borderId="136" xfId="5" applyNumberFormat="1" applyFont="1" applyBorder="1" applyAlignment="1">
      <alignment horizontal="center" wrapText="1"/>
    </xf>
    <xf numFmtId="9" fontId="28" fillId="0" borderId="56" xfId="5" applyNumberFormat="1" applyFont="1" applyBorder="1" applyAlignment="1">
      <alignment horizontal="center" wrapText="1"/>
    </xf>
    <xf numFmtId="9" fontId="28" fillId="0" borderId="82" xfId="5" applyNumberFormat="1" applyFont="1" applyBorder="1" applyAlignment="1">
      <alignment horizontal="center" wrapText="1"/>
    </xf>
    <xf numFmtId="0" fontId="29" fillId="0" borderId="136" xfId="0" applyFont="1" applyBorder="1"/>
    <xf numFmtId="8" fontId="12" fillId="0" borderId="56" xfId="5" applyNumberFormat="1" applyFont="1" applyBorder="1" applyAlignment="1">
      <alignment horizontal="center" wrapText="1"/>
    </xf>
    <xf numFmtId="0" fontId="1" fillId="0" borderId="136" xfId="0" applyFont="1" applyBorder="1" applyAlignment="1">
      <alignment horizontal="center" wrapText="1"/>
    </xf>
    <xf numFmtId="8" fontId="55" fillId="0" borderId="59" xfId="5" applyNumberFormat="1" applyFont="1" applyBorder="1" applyAlignment="1">
      <alignment horizontal="center" wrapText="1"/>
    </xf>
    <xf numFmtId="8" fontId="55" fillId="0" borderId="51" xfId="5" applyNumberFormat="1" applyFont="1" applyBorder="1" applyAlignment="1">
      <alignment horizontal="center" wrapText="1"/>
    </xf>
    <xf numFmtId="8" fontId="16" fillId="0" borderId="137" xfId="5" applyNumberFormat="1" applyFont="1" applyBorder="1" applyAlignment="1">
      <alignment horizontal="center" wrapText="1"/>
    </xf>
    <xf numFmtId="8" fontId="16" fillId="0" borderId="57" xfId="5" applyNumberFormat="1" applyFont="1" applyBorder="1" applyAlignment="1">
      <alignment horizontal="center" wrapText="1"/>
    </xf>
    <xf numFmtId="0" fontId="0" fillId="0" borderId="57" xfId="0" applyBorder="1"/>
    <xf numFmtId="0" fontId="0" fillId="0" borderId="51" xfId="0" applyBorder="1"/>
    <xf numFmtId="0" fontId="0" fillId="0" borderId="58" xfId="0" applyBorder="1"/>
    <xf numFmtId="0" fontId="1" fillId="0" borderId="136" xfId="0" applyFont="1" applyBorder="1"/>
    <xf numFmtId="0" fontId="11" fillId="16" borderId="144" xfId="0" applyFont="1" applyFill="1" applyBorder="1"/>
    <xf numFmtId="0" fontId="0" fillId="16" borderId="144" xfId="0" applyFill="1" applyBorder="1"/>
    <xf numFmtId="0" fontId="0" fillId="16" borderId="19" xfId="0" applyFill="1" applyBorder="1"/>
    <xf numFmtId="0" fontId="0" fillId="16" borderId="29" xfId="0" applyFill="1" applyBorder="1"/>
    <xf numFmtId="42" fontId="28" fillId="0" borderId="188" xfId="5" applyNumberFormat="1" applyFont="1" applyBorder="1" applyAlignment="1">
      <alignment horizontal="center" wrapText="1"/>
    </xf>
    <xf numFmtId="42" fontId="28" fillId="0" borderId="3" xfId="5" applyNumberFormat="1" applyFont="1" applyBorder="1" applyAlignment="1">
      <alignment horizontal="center" wrapText="1"/>
    </xf>
    <xf numFmtId="42" fontId="10" fillId="0" borderId="109" xfId="5" applyNumberFormat="1" applyFont="1" applyBorder="1" applyAlignment="1">
      <alignment horizontal="center"/>
    </xf>
    <xf numFmtId="42" fontId="10" fillId="0" borderId="13" xfId="5" applyNumberFormat="1" applyFont="1" applyBorder="1" applyAlignment="1">
      <alignment horizontal="center"/>
    </xf>
    <xf numFmtId="0" fontId="32" fillId="0" borderId="56" xfId="0" applyFont="1" applyBorder="1" applyAlignment="1">
      <alignment horizontal="center" wrapText="1"/>
    </xf>
    <xf numFmtId="0" fontId="32" fillId="0" borderId="136" xfId="0" applyFont="1" applyBorder="1" applyAlignment="1">
      <alignment horizontal="center" wrapText="1"/>
    </xf>
    <xf numFmtId="0" fontId="12" fillId="0" borderId="51" xfId="5" applyFont="1" applyBorder="1" applyAlignment="1">
      <alignment horizontal="center" wrapText="1"/>
    </xf>
    <xf numFmtId="0" fontId="12" fillId="0" borderId="11" xfId="5" applyFont="1" applyBorder="1" applyAlignment="1">
      <alignment horizontal="center" wrapText="1"/>
    </xf>
    <xf numFmtId="0" fontId="1" fillId="0" borderId="52" xfId="0" applyFont="1" applyBorder="1" applyAlignment="1">
      <alignment horizontal="center" wrapText="1"/>
    </xf>
    <xf numFmtId="9" fontId="32" fillId="0" borderId="56" xfId="0" applyNumberFormat="1" applyFont="1" applyBorder="1" applyAlignment="1">
      <alignment horizontal="center"/>
    </xf>
    <xf numFmtId="0" fontId="32" fillId="0" borderId="136" xfId="0" applyFont="1" applyBorder="1" applyAlignment="1">
      <alignment horizontal="center"/>
    </xf>
    <xf numFmtId="8" fontId="54" fillId="0" borderId="75" xfId="5" applyNumberFormat="1" applyFont="1" applyBorder="1" applyAlignment="1">
      <alignment horizontal="center" wrapText="1"/>
    </xf>
    <xf numFmtId="0" fontId="34" fillId="0" borderId="138" xfId="0" applyFont="1" applyBorder="1"/>
    <xf numFmtId="0" fontId="34" fillId="0" borderId="77" xfId="0" applyFont="1" applyBorder="1"/>
    <xf numFmtId="0" fontId="75" fillId="0" borderId="3" xfId="0" applyFont="1" applyBorder="1" applyAlignment="1" applyProtection="1">
      <alignment horizontal="left" wrapText="1"/>
      <protection locked="0"/>
    </xf>
    <xf numFmtId="0" fontId="75" fillId="0" borderId="175" xfId="0" applyFont="1" applyBorder="1" applyAlignment="1" applyProtection="1">
      <alignment horizontal="left" wrapText="1"/>
      <protection locked="0"/>
    </xf>
    <xf numFmtId="0" fontId="75" fillId="0" borderId="94" xfId="0" applyFont="1" applyBorder="1" applyAlignment="1" applyProtection="1">
      <alignment horizontal="left"/>
      <protection locked="0"/>
    </xf>
    <xf numFmtId="0" fontId="75" fillId="0" borderId="3" xfId="0" applyFont="1" applyBorder="1" applyAlignment="1" applyProtection="1">
      <alignment horizontal="left"/>
      <protection locked="0"/>
    </xf>
    <xf numFmtId="0" fontId="73" fillId="0" borderId="88" xfId="0" applyFont="1" applyBorder="1" applyAlignment="1">
      <alignment horizontal="left" vertical="top" wrapText="1"/>
    </xf>
    <xf numFmtId="0" fontId="73" fillId="0" borderId="2" xfId="0" applyFont="1" applyBorder="1" applyAlignment="1">
      <alignment horizontal="left" vertical="top" wrapText="1"/>
    </xf>
    <xf numFmtId="0" fontId="73" fillId="0" borderId="89" xfId="0" applyFont="1" applyBorder="1" applyAlignment="1">
      <alignment horizontal="left" vertical="top" wrapText="1"/>
    </xf>
    <xf numFmtId="0" fontId="73" fillId="0" borderId="90" xfId="0" applyFont="1" applyBorder="1" applyAlignment="1">
      <alignment horizontal="left" vertical="top" wrapText="1"/>
    </xf>
    <xf numFmtId="0" fontId="73" fillId="0" borderId="0" xfId="0" applyFont="1" applyAlignment="1">
      <alignment horizontal="left" vertical="top" wrapText="1"/>
    </xf>
    <xf numFmtId="0" fontId="73" fillId="0" borderId="91" xfId="0" applyFont="1" applyBorder="1" applyAlignment="1">
      <alignment horizontal="left" vertical="top" wrapText="1"/>
    </xf>
    <xf numFmtId="0" fontId="75" fillId="0" borderId="138" xfId="0" applyFont="1" applyBorder="1" applyAlignment="1" applyProtection="1">
      <alignment horizontal="left" wrapText="1"/>
      <protection locked="0"/>
    </xf>
    <xf numFmtId="0" fontId="75" fillId="0" borderId="177" xfId="0" applyFont="1" applyBorder="1" applyAlignment="1" applyProtection="1">
      <alignment horizontal="left" wrapText="1"/>
      <protection locked="0"/>
    </xf>
    <xf numFmtId="0" fontId="75" fillId="0" borderId="176" xfId="0" applyFont="1" applyBorder="1" applyAlignment="1" applyProtection="1">
      <alignment horizontal="left"/>
      <protection locked="0"/>
    </xf>
    <xf numFmtId="0" fontId="75" fillId="0" borderId="138" xfId="0" applyFont="1" applyBorder="1" applyAlignment="1" applyProtection="1">
      <alignment horizontal="left"/>
      <protection locked="0"/>
    </xf>
    <xf numFmtId="0" fontId="3" fillId="14" borderId="146" xfId="4" applyFont="1" applyFill="1" applyBorder="1" applyAlignment="1">
      <alignment horizontal="right"/>
    </xf>
    <xf numFmtId="0" fontId="0" fillId="14" borderId="8" xfId="0" applyFill="1" applyBorder="1" applyAlignment="1">
      <alignment horizontal="right"/>
    </xf>
    <xf numFmtId="0" fontId="0" fillId="14" borderId="1" xfId="0" applyFill="1" applyBorder="1" applyAlignment="1">
      <alignment horizontal="right"/>
    </xf>
    <xf numFmtId="0" fontId="31" fillId="14" borderId="0" xfId="0" applyFont="1" applyFill="1" applyAlignment="1">
      <alignment horizontal="right"/>
    </xf>
    <xf numFmtId="0" fontId="0" fillId="14" borderId="0" xfId="0" applyFill="1"/>
    <xf numFmtId="0" fontId="10" fillId="0" borderId="0" xfId="0" applyFont="1" applyAlignment="1">
      <alignment horizontal="left"/>
    </xf>
    <xf numFmtId="0" fontId="0" fillId="0" borderId="0" xfId="0" applyAlignment="1">
      <alignment horizontal="left"/>
    </xf>
    <xf numFmtId="0" fontId="10" fillId="0" borderId="0" xfId="0" applyFont="1" applyAlignment="1">
      <alignment horizontal="left" wrapText="1"/>
    </xf>
    <xf numFmtId="0" fontId="0" fillId="0" borderId="0" xfId="0" applyAlignment="1">
      <alignment horizontal="left" wrapText="1"/>
    </xf>
    <xf numFmtId="0" fontId="31" fillId="14" borderId="0" xfId="0" applyFont="1" applyFill="1"/>
    <xf numFmtId="0" fontId="29" fillId="14" borderId="0" xfId="0" applyFont="1" applyFill="1"/>
    <xf numFmtId="0" fontId="33" fillId="3" borderId="0" xfId="0" applyFont="1" applyFill="1" applyAlignment="1">
      <alignment horizontal="center"/>
    </xf>
    <xf numFmtId="0" fontId="34" fillId="0" borderId="0" xfId="0" applyFont="1"/>
    <xf numFmtId="0" fontId="15" fillId="0" borderId="70" xfId="0" applyFont="1" applyBorder="1" applyAlignment="1">
      <alignment horizontal="left" indent="1"/>
    </xf>
    <xf numFmtId="0" fontId="3" fillId="0" borderId="8" xfId="0" applyFont="1" applyBorder="1" applyAlignment="1">
      <alignment wrapText="1"/>
    </xf>
    <xf numFmtId="8" fontId="16" fillId="0" borderId="169" xfId="5" applyNumberFormat="1" applyFont="1" applyBorder="1" applyAlignment="1">
      <alignment horizontal="center" wrapText="1"/>
    </xf>
    <xf numFmtId="8" fontId="16" fillId="0" borderId="5" xfId="5" applyNumberFormat="1" applyFont="1" applyBorder="1" applyAlignment="1">
      <alignment horizontal="center" wrapText="1"/>
    </xf>
    <xf numFmtId="0" fontId="16" fillId="0" borderId="137" xfId="5" applyFont="1" applyBorder="1" applyAlignment="1">
      <alignment horizontal="center" wrapText="1"/>
    </xf>
    <xf numFmtId="0" fontId="0" fillId="0" borderId="42" xfId="0" applyBorder="1" applyAlignment="1">
      <alignment horizontal="center" wrapText="1"/>
    </xf>
    <xf numFmtId="0" fontId="16" fillId="0" borderId="51" xfId="5" applyFont="1" applyBorder="1" applyAlignment="1">
      <alignment horizontal="center" wrapText="1"/>
    </xf>
    <xf numFmtId="0" fontId="0" fillId="0" borderId="52" xfId="0" applyBorder="1" applyAlignment="1">
      <alignment horizontal="center" wrapText="1"/>
    </xf>
    <xf numFmtId="1" fontId="13" fillId="16" borderId="111" xfId="2" applyNumberFormat="1" applyFont="1" applyFill="1" applyBorder="1" applyAlignment="1" applyProtection="1">
      <alignment horizontal="left" wrapText="1"/>
    </xf>
    <xf numFmtId="1" fontId="13" fillId="16" borderId="110" xfId="2" applyNumberFormat="1" applyFont="1" applyFill="1" applyBorder="1" applyAlignment="1" applyProtection="1">
      <alignment horizontal="left" wrapText="1"/>
    </xf>
    <xf numFmtId="1" fontId="13" fillId="16" borderId="44" xfId="2" applyNumberFormat="1" applyFont="1" applyFill="1" applyBorder="1" applyAlignment="1" applyProtection="1">
      <alignment horizontal="left" wrapText="1"/>
    </xf>
    <xf numFmtId="8" fontId="16" fillId="0" borderId="139" xfId="5" applyNumberFormat="1" applyFont="1" applyBorder="1" applyAlignment="1">
      <alignment horizontal="center" wrapText="1"/>
    </xf>
    <xf numFmtId="8" fontId="16" fillId="0" borderId="55" xfId="5" applyNumberFormat="1" applyFont="1" applyBorder="1" applyAlignment="1">
      <alignment horizontal="center" wrapText="1"/>
    </xf>
    <xf numFmtId="0" fontId="11" fillId="0" borderId="117" xfId="0" applyFont="1" applyBorder="1"/>
    <xf numFmtId="0" fontId="0" fillId="0" borderId="117" xfId="0" applyBorder="1"/>
    <xf numFmtId="0" fontId="1" fillId="0" borderId="106" xfId="0" applyFont="1" applyBorder="1" applyAlignment="1">
      <alignment horizontal="right"/>
    </xf>
    <xf numFmtId="0" fontId="0" fillId="0" borderId="18" xfId="0" applyBorder="1" applyAlignment="1">
      <alignment horizontal="right"/>
    </xf>
    <xf numFmtId="8" fontId="10" fillId="12" borderId="109" xfId="5" applyNumberFormat="1" applyFont="1" applyFill="1" applyBorder="1" applyAlignment="1">
      <alignment horizontal="center"/>
    </xf>
    <xf numFmtId="0" fontId="0" fillId="12" borderId="13" xfId="0" applyFill="1" applyBorder="1" applyAlignment="1">
      <alignment horizontal="center"/>
    </xf>
    <xf numFmtId="8" fontId="16" fillId="0" borderId="140" xfId="5" applyNumberFormat="1" applyFont="1" applyBorder="1" applyAlignment="1">
      <alignment horizontal="center" wrapText="1"/>
    </xf>
    <xf numFmtId="8" fontId="10" fillId="12" borderId="13" xfId="5" applyNumberFormat="1" applyFont="1" applyFill="1" applyBorder="1" applyAlignment="1">
      <alignment horizontal="center"/>
    </xf>
    <xf numFmtId="8" fontId="10" fillId="12" borderId="108" xfId="5" applyNumberFormat="1" applyFont="1" applyFill="1" applyBorder="1" applyAlignment="1">
      <alignment horizontal="center"/>
    </xf>
    <xf numFmtId="0" fontId="1" fillId="0" borderId="8" xfId="0" applyFont="1" applyBorder="1" applyAlignment="1">
      <alignment horizontal="right"/>
    </xf>
    <xf numFmtId="0" fontId="0" fillId="0" borderId="1" xfId="0" applyBorder="1" applyAlignment="1">
      <alignment horizontal="right"/>
    </xf>
    <xf numFmtId="8" fontId="16" fillId="0" borderId="141" xfId="5" applyNumberFormat="1" applyFont="1" applyBorder="1" applyAlignment="1">
      <alignment horizontal="center" wrapText="1"/>
    </xf>
    <xf numFmtId="0" fontId="0" fillId="0" borderId="141" xfId="0" applyBorder="1" applyAlignment="1">
      <alignment horizontal="center" wrapText="1"/>
    </xf>
    <xf numFmtId="0" fontId="0" fillId="0" borderId="141" xfId="0" applyBorder="1"/>
    <xf numFmtId="8" fontId="16" fillId="0" borderId="58" xfId="5" applyNumberFormat="1" applyFont="1" applyBorder="1" applyAlignment="1">
      <alignment horizontal="center" wrapText="1"/>
    </xf>
    <xf numFmtId="8" fontId="16" fillId="0" borderId="40" xfId="5" applyNumberFormat="1" applyFont="1" applyBorder="1" applyAlignment="1">
      <alignment horizontal="center" wrapText="1"/>
    </xf>
    <xf numFmtId="8" fontId="16" fillId="0" borderId="42" xfId="5" applyNumberFormat="1" applyFont="1" applyBorder="1" applyAlignment="1">
      <alignment horizontal="center" wrapText="1"/>
    </xf>
    <xf numFmtId="0" fontId="13" fillId="18" borderId="187" xfId="4" applyFont="1" applyFill="1" applyBorder="1" applyAlignment="1">
      <alignment horizontal="left" wrapText="1"/>
    </xf>
    <xf numFmtId="0" fontId="13" fillId="18" borderId="192" xfId="4" applyFont="1" applyFill="1" applyBorder="1" applyAlignment="1">
      <alignment horizontal="left" wrapText="1"/>
    </xf>
    <xf numFmtId="0" fontId="13" fillId="18" borderId="145" xfId="4" applyFont="1" applyFill="1" applyBorder="1" applyAlignment="1">
      <alignment horizontal="left"/>
    </xf>
    <xf numFmtId="0" fontId="13" fillId="18" borderId="37" xfId="4" applyFont="1" applyFill="1" applyBorder="1" applyAlignment="1">
      <alignment horizontal="left"/>
    </xf>
    <xf numFmtId="0" fontId="12" fillId="0" borderId="199" xfId="5" applyFont="1" applyBorder="1" applyAlignment="1">
      <alignment horizontal="left"/>
    </xf>
    <xf numFmtId="0" fontId="12" fillId="0" borderId="73" xfId="5" applyFont="1" applyBorder="1" applyAlignment="1">
      <alignment horizontal="left"/>
    </xf>
    <xf numFmtId="0" fontId="12" fillId="0" borderId="193" xfId="5" applyFont="1" applyBorder="1" applyAlignment="1">
      <alignment horizontal="left"/>
    </xf>
    <xf numFmtId="0" fontId="12" fillId="0" borderId="66" xfId="5" applyFont="1" applyBorder="1" applyAlignment="1">
      <alignment horizontal="left"/>
    </xf>
    <xf numFmtId="0" fontId="11" fillId="0" borderId="117" xfId="7" applyFont="1" applyBorder="1"/>
    <xf numFmtId="0" fontId="1" fillId="0" borderId="117" xfId="7" applyBorder="1"/>
    <xf numFmtId="0" fontId="1" fillId="0" borderId="179" xfId="7" applyBorder="1"/>
    <xf numFmtId="8" fontId="10" fillId="8" borderId="109" xfId="5" applyNumberFormat="1" applyFont="1" applyFill="1" applyBorder="1" applyAlignment="1">
      <alignment horizontal="center"/>
    </xf>
    <xf numFmtId="0" fontId="1" fillId="8" borderId="13" xfId="7" applyFill="1" applyBorder="1"/>
    <xf numFmtId="0" fontId="1" fillId="8" borderId="108" xfId="7" applyFill="1" applyBorder="1"/>
    <xf numFmtId="0" fontId="1" fillId="8" borderId="13" xfId="7" applyFill="1" applyBorder="1" applyAlignment="1">
      <alignment horizontal="center"/>
    </xf>
    <xf numFmtId="0" fontId="1" fillId="8" borderId="181" xfId="7" applyFill="1" applyBorder="1" applyAlignment="1">
      <alignment horizontal="center"/>
    </xf>
    <xf numFmtId="0" fontId="16" fillId="0" borderId="182" xfId="5" applyFont="1" applyBorder="1" applyAlignment="1">
      <alignment horizontal="center" wrapText="1"/>
    </xf>
    <xf numFmtId="0" fontId="1" fillId="0" borderId="183" xfId="7" applyBorder="1" applyAlignment="1">
      <alignment horizontal="center" wrapText="1"/>
    </xf>
    <xf numFmtId="0" fontId="16" fillId="0" borderId="170" xfId="5" applyFont="1" applyBorder="1" applyAlignment="1">
      <alignment horizontal="center" wrapText="1"/>
    </xf>
    <xf numFmtId="0" fontId="1" fillId="0" borderId="52" xfId="7" applyBorder="1" applyAlignment="1">
      <alignment horizontal="center" wrapText="1"/>
    </xf>
    <xf numFmtId="0" fontId="1" fillId="0" borderId="55" xfId="7" applyBorder="1"/>
    <xf numFmtId="0" fontId="1" fillId="0" borderId="5" xfId="7" applyBorder="1" applyAlignment="1">
      <alignment horizontal="center" wrapText="1"/>
    </xf>
    <xf numFmtId="8" fontId="16" fillId="0" borderId="59" xfId="5" applyNumberFormat="1" applyFont="1" applyBorder="1" applyAlignment="1">
      <alignment horizontal="center" wrapText="1"/>
    </xf>
    <xf numFmtId="8" fontId="16" fillId="0" borderId="185" xfId="5" applyNumberFormat="1" applyFont="1" applyBorder="1" applyAlignment="1">
      <alignment horizontal="center" wrapText="1"/>
    </xf>
    <xf numFmtId="8" fontId="16" fillId="0" borderId="170" xfId="5" applyNumberFormat="1" applyFont="1" applyBorder="1" applyAlignment="1">
      <alignment horizontal="center" wrapText="1"/>
    </xf>
    <xf numFmtId="8" fontId="16" fillId="0" borderId="157" xfId="5" applyNumberFormat="1" applyFont="1" applyBorder="1" applyAlignment="1">
      <alignment horizontal="center" wrapText="1"/>
    </xf>
    <xf numFmtId="0" fontId="1" fillId="0" borderId="157" xfId="7" applyBorder="1" applyAlignment="1">
      <alignment horizontal="center" wrapText="1"/>
    </xf>
    <xf numFmtId="0" fontId="1" fillId="0" borderId="119" xfId="7" applyBorder="1"/>
    <xf numFmtId="8" fontId="16" fillId="0" borderId="41" xfId="5" applyNumberFormat="1" applyFont="1" applyBorder="1" applyAlignment="1">
      <alignment horizontal="center" wrapText="1"/>
    </xf>
    <xf numFmtId="0" fontId="31" fillId="22" borderId="90" xfId="7" applyFont="1" applyFill="1" applyBorder="1"/>
    <xf numFmtId="0" fontId="31" fillId="22" borderId="0" xfId="7" applyFont="1" applyFill="1"/>
    <xf numFmtId="0" fontId="29" fillId="22" borderId="0" xfId="7" applyFont="1" applyFill="1"/>
    <xf numFmtId="0" fontId="78" fillId="22" borderId="0" xfId="7" applyFont="1" applyFill="1" applyAlignment="1">
      <alignment horizontal="right"/>
    </xf>
    <xf numFmtId="0" fontId="29" fillId="22" borderId="91" xfId="7" applyFont="1" applyFill="1" applyBorder="1"/>
    <xf numFmtId="0" fontId="33" fillId="3" borderId="90" xfId="7" applyFont="1" applyFill="1" applyBorder="1" applyAlignment="1">
      <alignment horizontal="center"/>
    </xf>
    <xf numFmtId="0" fontId="34" fillId="0" borderId="0" xfId="7" applyFont="1"/>
    <xf numFmtId="0" fontId="34" fillId="0" borderId="91" xfId="7" applyFont="1" applyBorder="1"/>
    <xf numFmtId="0" fontId="15" fillId="0" borderId="70" xfId="7" applyFont="1" applyBorder="1" applyAlignment="1" applyProtection="1">
      <alignment horizontal="left" indent="1"/>
      <protection locked="0"/>
    </xf>
    <xf numFmtId="0" fontId="1" fillId="0" borderId="70" xfId="7" applyBorder="1" applyProtection="1">
      <protection locked="0"/>
    </xf>
    <xf numFmtId="0" fontId="1" fillId="0" borderId="0" xfId="7"/>
    <xf numFmtId="14" fontId="10" fillId="0" borderId="0" xfId="7" applyNumberFormat="1" applyFont="1"/>
    <xf numFmtId="14" fontId="1" fillId="0" borderId="0" xfId="7" applyNumberFormat="1"/>
    <xf numFmtId="14" fontId="3" fillId="0" borderId="70" xfId="7" applyNumberFormat="1" applyFont="1" applyBorder="1" applyAlignment="1">
      <alignment horizontal="left"/>
    </xf>
    <xf numFmtId="14" fontId="3" fillId="0" borderId="178" xfId="7" applyNumberFormat="1" applyFont="1" applyBorder="1" applyAlignment="1">
      <alignment horizontal="left"/>
    </xf>
    <xf numFmtId="0" fontId="14" fillId="0" borderId="8" xfId="7" applyFont="1" applyBorder="1" applyAlignment="1">
      <alignment horizontal="left" wrapText="1"/>
    </xf>
    <xf numFmtId="0" fontId="1" fillId="0" borderId="8" xfId="7" applyBorder="1"/>
    <xf numFmtId="0" fontId="10" fillId="0" borderId="0" xfId="7" applyFont="1" applyAlignment="1">
      <alignment horizontal="left"/>
    </xf>
    <xf numFmtId="0" fontId="1" fillId="0" borderId="99" xfId="7" applyBorder="1"/>
    <xf numFmtId="0" fontId="11" fillId="0" borderId="106" xfId="0" applyFont="1" applyBorder="1"/>
    <xf numFmtId="0" fontId="11" fillId="0" borderId="0" xfId="0" applyFont="1"/>
    <xf numFmtId="0" fontId="14" fillId="0" borderId="70" xfId="0" applyFont="1" applyBorder="1" applyProtection="1">
      <protection locked="0"/>
    </xf>
    <xf numFmtId="0" fontId="0" fillId="0" borderId="70" xfId="0" applyBorder="1" applyProtection="1">
      <protection locked="0"/>
    </xf>
    <xf numFmtId="0" fontId="0" fillId="0" borderId="14" xfId="0" applyBorder="1" applyProtection="1">
      <protection locked="0"/>
    </xf>
    <xf numFmtId="0" fontId="14" fillId="0" borderId="0" xfId="0" applyFont="1" applyProtection="1">
      <protection locked="0"/>
    </xf>
    <xf numFmtId="0" fontId="0" fillId="0" borderId="0" xfId="0" applyProtection="1">
      <protection locked="0"/>
    </xf>
    <xf numFmtId="0" fontId="0" fillId="0" borderId="22" xfId="0" applyBorder="1" applyProtection="1">
      <protection locked="0"/>
    </xf>
    <xf numFmtId="0" fontId="14" fillId="2" borderId="138" xfId="0" applyFont="1" applyFill="1" applyBorder="1"/>
    <xf numFmtId="0" fontId="0" fillId="2" borderId="138" xfId="0" applyFill="1" applyBorder="1"/>
    <xf numFmtId="0" fontId="0" fillId="2" borderId="20" xfId="0" applyFill="1" applyBorder="1"/>
    <xf numFmtId="0" fontId="0" fillId="0" borderId="127" xfId="0" applyBorder="1"/>
    <xf numFmtId="0" fontId="11" fillId="0" borderId="70" xfId="0" applyFont="1" applyBorder="1" applyProtection="1">
      <protection locked="0"/>
    </xf>
    <xf numFmtId="0" fontId="30" fillId="8" borderId="0" xfId="0" applyFont="1" applyFill="1"/>
    <xf numFmtId="0" fontId="24" fillId="8" borderId="0" xfId="0" applyFont="1" applyFill="1"/>
    <xf numFmtId="0" fontId="5" fillId="8" borderId="0" xfId="0" applyFont="1" applyFill="1" applyAlignment="1">
      <alignment horizontal="right"/>
    </xf>
    <xf numFmtId="0" fontId="33" fillId="3" borderId="0" xfId="0" applyFont="1" applyFill="1" applyAlignment="1">
      <alignment horizontal="center" wrapText="1"/>
    </xf>
    <xf numFmtId="0" fontId="9" fillId="0" borderId="0" xfId="0" applyFont="1" applyAlignment="1">
      <alignment horizontal="left"/>
    </xf>
    <xf numFmtId="0" fontId="4" fillId="0" borderId="0" xfId="0" applyFont="1" applyAlignment="1">
      <alignment horizontal="left"/>
    </xf>
    <xf numFmtId="14" fontId="10" fillId="0" borderId="70" xfId="0" applyNumberFormat="1" applyFont="1" applyBorder="1" applyAlignment="1">
      <alignment horizontal="center"/>
    </xf>
    <xf numFmtId="0" fontId="0" fillId="0" borderId="70" xfId="0" applyBorder="1" applyAlignment="1">
      <alignment horizontal="center"/>
    </xf>
    <xf numFmtId="0" fontId="14" fillId="0" borderId="8" xfId="0" applyFont="1" applyBorder="1" applyAlignment="1">
      <alignment horizontal="left" wrapText="1"/>
    </xf>
    <xf numFmtId="0" fontId="10" fillId="0" borderId="8" xfId="0" applyFont="1" applyBorder="1" applyAlignment="1">
      <alignment horizontal="left"/>
    </xf>
    <xf numFmtId="0" fontId="10" fillId="0" borderId="130" xfId="0" applyFont="1" applyBorder="1"/>
    <xf numFmtId="0" fontId="0" fillId="0" borderId="159" xfId="0" applyBorder="1"/>
    <xf numFmtId="0" fontId="3" fillId="0" borderId="8" xfId="7" applyFont="1" applyBorder="1" applyProtection="1">
      <protection locked="0"/>
    </xf>
    <xf numFmtId="0" fontId="15" fillId="0" borderId="106" xfId="7" applyFont="1" applyBorder="1" applyAlignment="1">
      <alignment horizontal="center" vertical="top"/>
    </xf>
    <xf numFmtId="0" fontId="15" fillId="0" borderId="70" xfId="7" applyFont="1" applyBorder="1" applyAlignment="1">
      <alignment horizontal="center" vertical="top"/>
    </xf>
    <xf numFmtId="0" fontId="82" fillId="3" borderId="0" xfId="7" applyFont="1" applyFill="1" applyAlignment="1">
      <alignment horizontal="center"/>
    </xf>
    <xf numFmtId="0" fontId="2" fillId="3" borderId="0" xfId="7" applyFont="1" applyFill="1" applyAlignment="1">
      <alignment horizontal="center"/>
    </xf>
    <xf numFmtId="0" fontId="4" fillId="0" borderId="0" xfId="7" applyFont="1" applyAlignment="1">
      <alignment horizontal="right"/>
    </xf>
    <xf numFmtId="0" fontId="3" fillId="0" borderId="171" xfId="7" applyFont="1" applyBorder="1" applyProtection="1">
      <protection locked="0"/>
    </xf>
    <xf numFmtId="0" fontId="12" fillId="0" borderId="127" xfId="7" applyFont="1" applyBorder="1" applyAlignment="1">
      <alignment horizontal="left" vertical="top" wrapText="1"/>
    </xf>
    <xf numFmtId="0" fontId="1" fillId="0" borderId="127" xfId="7" applyBorder="1" applyAlignment="1">
      <alignment horizontal="left" vertical="top" wrapText="1"/>
    </xf>
    <xf numFmtId="0" fontId="12" fillId="0" borderId="0" xfId="7" applyFont="1" applyAlignment="1">
      <alignment horizontal="left" vertical="top" wrapText="1"/>
    </xf>
    <xf numFmtId="0" fontId="1" fillId="0" borderId="0" xfId="7" applyAlignment="1">
      <alignment horizontal="left" vertical="top" wrapText="1"/>
    </xf>
    <xf numFmtId="0" fontId="3" fillId="0" borderId="8" xfId="7" applyFont="1" applyBorder="1"/>
    <xf numFmtId="0" fontId="71" fillId="0" borderId="0" xfId="7" applyFont="1"/>
    <xf numFmtId="0" fontId="1" fillId="0" borderId="124" xfId="7" applyBorder="1" applyAlignment="1">
      <alignment horizontal="left"/>
    </xf>
    <xf numFmtId="0" fontId="12" fillId="0" borderId="70" xfId="7" applyFont="1" applyBorder="1" applyAlignment="1">
      <alignment horizontal="right" vertical="top" wrapText="1"/>
    </xf>
    <xf numFmtId="0" fontId="1" fillId="0" borderId="106" xfId="7" applyBorder="1" applyAlignment="1">
      <alignment horizontal="right"/>
    </xf>
    <xf numFmtId="0" fontId="3" fillId="0" borderId="71" xfId="7" applyFont="1" applyBorder="1" applyProtection="1">
      <protection locked="0"/>
    </xf>
    <xf numFmtId="0" fontId="1" fillId="0" borderId="127" xfId="7" applyBorder="1"/>
    <xf numFmtId="0" fontId="11" fillId="0" borderId="0" xfId="0" applyFont="1" applyAlignment="1">
      <alignment horizontal="justify" vertical="top" wrapText="1"/>
    </xf>
    <xf numFmtId="0" fontId="11" fillId="0" borderId="0" xfId="7" applyFont="1" applyAlignment="1">
      <alignment horizontal="left" vertical="top" wrapText="1"/>
    </xf>
    <xf numFmtId="0" fontId="11" fillId="0" borderId="0" xfId="7" applyFont="1" applyAlignment="1">
      <alignment horizontal="left"/>
    </xf>
    <xf numFmtId="0" fontId="12" fillId="0" borderId="141" xfId="7" applyFont="1" applyBorder="1" applyAlignment="1">
      <alignment horizontal="center" vertical="top" wrapText="1"/>
    </xf>
    <xf numFmtId="0" fontId="12" fillId="0" borderId="55" xfId="7" applyFont="1" applyBorder="1" applyAlignment="1">
      <alignment horizontal="center" vertical="top" wrapText="1"/>
    </xf>
    <xf numFmtId="0" fontId="3" fillId="0" borderId="70" xfId="7" applyFont="1" applyBorder="1" applyProtection="1">
      <protection locked="0"/>
    </xf>
    <xf numFmtId="0" fontId="49" fillId="0" borderId="83" xfId="0" applyFont="1" applyBorder="1" applyAlignment="1">
      <alignment vertical="top" wrapText="1"/>
    </xf>
    <xf numFmtId="0" fontId="0" fillId="0" borderId="83" xfId="0" applyBorder="1" applyAlignment="1">
      <alignment vertical="top" wrapText="1"/>
    </xf>
    <xf numFmtId="0" fontId="61" fillId="18" borderId="83" xfId="0" applyFont="1" applyFill="1" applyBorder="1" applyAlignment="1">
      <alignment vertical="top" wrapText="1"/>
    </xf>
    <xf numFmtId="0" fontId="48" fillId="0" borderId="83" xfId="0" applyFont="1" applyBorder="1" applyProtection="1">
      <protection locked="0"/>
    </xf>
    <xf numFmtId="0" fontId="60" fillId="18" borderId="83" xfId="0" applyFont="1" applyFill="1" applyBorder="1" applyAlignment="1">
      <alignment vertical="top" wrapText="1"/>
    </xf>
    <xf numFmtId="0" fontId="59" fillId="18" borderId="83" xfId="0" applyFont="1" applyFill="1" applyBorder="1" applyAlignment="1">
      <alignment vertical="top" wrapText="1"/>
    </xf>
    <xf numFmtId="0" fontId="48" fillId="18" borderId="83" xfId="0" applyFont="1" applyFill="1" applyBorder="1" applyProtection="1">
      <protection locked="0"/>
    </xf>
    <xf numFmtId="0" fontId="47" fillId="9" borderId="83" xfId="0" applyFont="1" applyFill="1" applyBorder="1" applyAlignment="1">
      <alignment horizontal="center"/>
    </xf>
    <xf numFmtId="0" fontId="0" fillId="0" borderId="75" xfId="0" applyBorder="1"/>
    <xf numFmtId="0" fontId="0" fillId="0" borderId="77" xfId="0" applyBorder="1"/>
    <xf numFmtId="0" fontId="50" fillId="17" borderId="83" xfId="0" applyFont="1" applyFill="1" applyBorder="1" applyAlignment="1">
      <alignment horizontal="right"/>
    </xf>
    <xf numFmtId="0" fontId="43" fillId="13" borderId="83" xfId="0" applyFont="1" applyFill="1" applyBorder="1"/>
  </cellXfs>
  <cellStyles count="8">
    <cellStyle name="Check Cell" xfId="1" builtinId="23"/>
    <cellStyle name="Currency" xfId="2" builtinId="4"/>
    <cellStyle name="Hyperlink" xfId="3" builtinId="8"/>
    <cellStyle name="Normal" xfId="0" builtinId="0"/>
    <cellStyle name="Normal 2" xfId="7" xr:uid="{F9AE38AB-63C5-4F94-8B2A-3EED8F7CC92E}"/>
    <cellStyle name="Normal_G-C #1" xfId="4" xr:uid="{00000000-0005-0000-0000-000004000000}"/>
    <cellStyle name="Normal_Sheet1 (2)" xfId="5" xr:uid="{00000000-0005-0000-0000-000005000000}"/>
    <cellStyle name="Percent" xfId="6" builtinId="5"/>
  </cellStyles>
  <dxfs count="0"/>
  <tableStyles count="0" defaultTableStyle="TableStyleMedium9" defaultPivotStyle="PivotStyleLight16"/>
  <colors>
    <mruColors>
      <color rgb="FF0000FF"/>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76200</xdr:colOff>
      <xdr:row>39</xdr:row>
      <xdr:rowOff>200025</xdr:rowOff>
    </xdr:to>
    <xdr:sp macro="" textlink="">
      <xdr:nvSpPr>
        <xdr:cNvPr id="4441" name="Text Box 3">
          <a:extLst>
            <a:ext uri="{FF2B5EF4-FFF2-40B4-BE49-F238E27FC236}">
              <a16:creationId xmlns:a16="http://schemas.microsoft.com/office/drawing/2014/main" id="{00000000-0008-0000-0000-000059110000}"/>
            </a:ext>
          </a:extLst>
        </xdr:cNvPr>
        <xdr:cNvSpPr txBox="1">
          <a:spLocks noChangeArrowheads="1"/>
        </xdr:cNvSpPr>
      </xdr:nvSpPr>
      <xdr:spPr bwMode="auto">
        <a:xfrm>
          <a:off x="723900" y="100584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66675</xdr:rowOff>
    </xdr:from>
    <xdr:to>
      <xdr:col>2</xdr:col>
      <xdr:colOff>104775</xdr:colOff>
      <xdr:row>0</xdr:row>
      <xdr:rowOff>323850</xdr:rowOff>
    </xdr:to>
    <xdr:pic>
      <xdr:nvPicPr>
        <xdr:cNvPr id="15387" name="Picture 1">
          <a:extLst>
            <a:ext uri="{FF2B5EF4-FFF2-40B4-BE49-F238E27FC236}">
              <a16:creationId xmlns:a16="http://schemas.microsoft.com/office/drawing/2014/main" id="{00000000-0008-0000-0700-00001B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6675"/>
          <a:ext cx="15049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3.bin"/><Relationship Id="rId1" Type="http://schemas.openxmlformats.org/officeDocument/2006/relationships/hyperlink" Target="http://www.facilities.ufl.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2"/>
  <sheetViews>
    <sheetView zoomScaleNormal="100" zoomScalePageLayoutView="120" workbookViewId="0">
      <selection activeCell="F9" sqref="F9"/>
    </sheetView>
  </sheetViews>
  <sheetFormatPr defaultRowHeight="12.75" x14ac:dyDescent="0.2"/>
  <cols>
    <col min="1" max="1" width="10.85546875" customWidth="1"/>
    <col min="2" max="2" width="27.5703125" customWidth="1"/>
    <col min="3" max="3" width="16.85546875" customWidth="1"/>
    <col min="4" max="4" width="11.140625" customWidth="1"/>
    <col min="5" max="5" width="5.85546875" customWidth="1"/>
    <col min="6" max="6" width="23.28515625" customWidth="1"/>
    <col min="7" max="7" width="18.140625" customWidth="1"/>
    <col min="8" max="8" width="2.5703125" customWidth="1"/>
    <col min="9" max="9" width="15.42578125" customWidth="1"/>
  </cols>
  <sheetData>
    <row r="1" spans="1:8" ht="13.5" thickTop="1" x14ac:dyDescent="0.2">
      <c r="A1" s="168"/>
      <c r="B1" s="166"/>
      <c r="C1" s="166"/>
      <c r="D1" s="403" t="s">
        <v>198</v>
      </c>
      <c r="E1" s="404"/>
      <c r="F1" s="456" t="s">
        <v>199</v>
      </c>
      <c r="G1" s="457"/>
      <c r="H1" s="336"/>
    </row>
    <row r="2" spans="1:8" x14ac:dyDescent="0.2">
      <c r="A2" s="230"/>
      <c r="F2" s="458" t="s">
        <v>200</v>
      </c>
      <c r="G2" s="459"/>
      <c r="H2" s="174"/>
    </row>
    <row r="3" spans="1:8" ht="13.5" thickBot="1" x14ac:dyDescent="0.25">
      <c r="A3" s="230"/>
      <c r="F3" s="460" t="s">
        <v>274</v>
      </c>
      <c r="G3" s="461"/>
      <c r="H3" s="174"/>
    </row>
    <row r="4" spans="1:8" ht="16.5" customHeight="1" x14ac:dyDescent="0.25">
      <c r="A4" s="849" t="s">
        <v>0</v>
      </c>
      <c r="B4" s="850"/>
      <c r="C4" s="851"/>
      <c r="D4" s="851"/>
      <c r="E4" s="851"/>
      <c r="F4" s="851"/>
      <c r="G4" s="851"/>
      <c r="H4" s="852"/>
    </row>
    <row r="5" spans="1:8" ht="14.25" customHeight="1" x14ac:dyDescent="0.25">
      <c r="A5" s="853" t="s">
        <v>1</v>
      </c>
      <c r="B5" s="854"/>
      <c r="C5" s="854"/>
      <c r="D5" s="854"/>
      <c r="E5" s="854"/>
      <c r="F5" s="854"/>
      <c r="G5" s="854"/>
      <c r="H5" s="855"/>
    </row>
    <row r="6" spans="1:8" ht="16.5" customHeight="1" thickBot="1" x14ac:dyDescent="0.3">
      <c r="A6" s="863" t="s">
        <v>2</v>
      </c>
      <c r="B6" s="864"/>
      <c r="C6" s="865"/>
      <c r="D6" s="865"/>
      <c r="E6" s="865"/>
      <c r="F6" s="865"/>
      <c r="G6" s="865"/>
      <c r="H6" s="866"/>
    </row>
    <row r="7" spans="1:8" ht="17.25" customHeight="1" thickTop="1" x14ac:dyDescent="0.35">
      <c r="A7" s="242" t="s">
        <v>3</v>
      </c>
      <c r="B7" s="247" t="str">
        <f>'Sched Value'!O5</f>
        <v>Add Contractor Name on SOV</v>
      </c>
      <c r="C7" s="4"/>
      <c r="D7" s="3" t="s">
        <v>4</v>
      </c>
      <c r="E7" s="282">
        <f>SUM('Sched Value'!B4:H4)</f>
        <v>1</v>
      </c>
      <c r="F7" s="761" t="str">
        <f>B11</f>
        <v>Enter Number in SOV</v>
      </c>
      <c r="G7" s="277" t="s">
        <v>362</v>
      </c>
      <c r="H7" s="339"/>
    </row>
    <row r="8" spans="1:8" ht="13.5" x14ac:dyDescent="0.25">
      <c r="A8" s="169" t="s">
        <v>5</v>
      </c>
      <c r="B8" s="332"/>
      <c r="C8" s="861" t="s">
        <v>6</v>
      </c>
      <c r="D8" s="862"/>
      <c r="F8" s="729" t="s">
        <v>7</v>
      </c>
      <c r="G8" s="760"/>
      <c r="H8" s="340"/>
    </row>
    <row r="9" spans="1:8" ht="13.5" x14ac:dyDescent="0.25">
      <c r="A9" s="170"/>
      <c r="B9" s="332"/>
      <c r="C9" s="861" t="s">
        <v>8</v>
      </c>
      <c r="D9" s="862"/>
      <c r="F9" s="729">
        <f>SUM('Sched Value'!O4:R4)</f>
        <v>45108</v>
      </c>
      <c r="G9" s="74"/>
      <c r="H9" s="341"/>
    </row>
    <row r="10" spans="1:8" ht="13.5" x14ac:dyDescent="0.25">
      <c r="A10" s="169" t="s">
        <v>9</v>
      </c>
      <c r="B10" s="246" t="str">
        <f>'Sched Value'!J4</f>
        <v>2024####</v>
      </c>
      <c r="C10" s="861" t="s">
        <v>10</v>
      </c>
      <c r="D10" s="862"/>
      <c r="F10" s="74">
        <v>45078</v>
      </c>
      <c r="G10" s="75"/>
      <c r="H10" s="342"/>
    </row>
    <row r="11" spans="1:8" ht="13.5" x14ac:dyDescent="0.25">
      <c r="A11" s="169" t="s">
        <v>11</v>
      </c>
      <c r="B11" s="246" t="str">
        <f>'Sched Value'!C5</f>
        <v>Enter Number in SOV</v>
      </c>
      <c r="C11" s="861" t="s">
        <v>12</v>
      </c>
      <c r="D11" s="862"/>
      <c r="F11" s="24">
        <f>F13-F10</f>
        <v>59</v>
      </c>
      <c r="G11" s="17"/>
      <c r="H11" s="343"/>
    </row>
    <row r="12" spans="1:8" ht="13.5" x14ac:dyDescent="0.25">
      <c r="A12" s="169" t="s">
        <v>13</v>
      </c>
      <c r="B12" s="856" t="str">
        <f>'Sched Value'!E5</f>
        <v>Add Project Name on SOV</v>
      </c>
      <c r="C12" s="861" t="s">
        <v>14</v>
      </c>
      <c r="D12" s="862"/>
      <c r="F12" s="74">
        <v>45107</v>
      </c>
      <c r="G12" s="333"/>
      <c r="H12" s="344"/>
    </row>
    <row r="13" spans="1:8" ht="13.5" x14ac:dyDescent="0.25">
      <c r="A13" s="171"/>
      <c r="B13" s="857"/>
      <c r="C13" s="861" t="s">
        <v>15</v>
      </c>
      <c r="D13" s="862"/>
      <c r="F13" s="74">
        <v>45137</v>
      </c>
      <c r="G13" s="234"/>
      <c r="H13" s="344"/>
    </row>
    <row r="14" spans="1:8" ht="4.5" customHeight="1" thickBot="1" x14ac:dyDescent="0.3">
      <c r="A14" s="847"/>
      <c r="B14" s="848"/>
      <c r="C14" s="848"/>
      <c r="D14" s="848"/>
      <c r="E14" s="848"/>
      <c r="F14" s="848"/>
      <c r="G14" s="848"/>
      <c r="H14" s="175"/>
    </row>
    <row r="15" spans="1:8" ht="28.5" customHeight="1" thickTop="1" thickBot="1" x14ac:dyDescent="0.3">
      <c r="A15" s="172"/>
      <c r="B15" s="42" t="s">
        <v>16</v>
      </c>
      <c r="C15" s="26"/>
      <c r="D15" s="27" t="s">
        <v>17</v>
      </c>
      <c r="E15" s="41"/>
      <c r="F15" s="40" t="s">
        <v>18</v>
      </c>
      <c r="G15" s="41" t="s">
        <v>19</v>
      </c>
      <c r="H15" s="345"/>
    </row>
    <row r="16" spans="1:8" ht="18" customHeight="1" x14ac:dyDescent="0.25">
      <c r="A16" s="169" t="s">
        <v>20</v>
      </c>
      <c r="B16" s="23" t="s">
        <v>21</v>
      </c>
      <c r="C16" s="284"/>
      <c r="D16" s="76">
        <v>100</v>
      </c>
      <c r="E16" s="76"/>
      <c r="F16" s="318">
        <f>SUM('Sched Value'!C169)</f>
        <v>0</v>
      </c>
      <c r="G16" s="105">
        <f>'Sched Value'!C169</f>
        <v>0</v>
      </c>
      <c r="H16" s="346"/>
    </row>
    <row r="17" spans="1:14" ht="16.5" customHeight="1" x14ac:dyDescent="0.25">
      <c r="A17" s="169" t="s">
        <v>20</v>
      </c>
      <c r="B17" s="1" t="s">
        <v>22</v>
      </c>
      <c r="C17" s="25" t="s">
        <v>23</v>
      </c>
      <c r="D17" s="28">
        <f>'CO Summary'!$C$35</f>
        <v>0</v>
      </c>
      <c r="E17" s="278"/>
      <c r="F17" s="319">
        <f>'Sched Value'!D169</f>
        <v>0</v>
      </c>
      <c r="G17" s="67">
        <f>'Sched Value'!D169</f>
        <v>0</v>
      </c>
      <c r="H17" s="347"/>
    </row>
    <row r="18" spans="1:14" ht="17.25" customHeight="1" x14ac:dyDescent="0.25">
      <c r="A18" s="169" t="s">
        <v>20</v>
      </c>
      <c r="B18" s="29" t="s">
        <v>22</v>
      </c>
      <c r="C18" s="25" t="s">
        <v>24</v>
      </c>
      <c r="D18" s="58"/>
      <c r="E18" s="58"/>
      <c r="F18" s="320"/>
      <c r="G18" s="67">
        <f>'Sched Value'!E136</f>
        <v>0</v>
      </c>
      <c r="H18" s="347"/>
    </row>
    <row r="19" spans="1:14" ht="17.25" customHeight="1" x14ac:dyDescent="0.25">
      <c r="A19" s="169" t="s">
        <v>20</v>
      </c>
      <c r="B19" s="405" t="s">
        <v>25</v>
      </c>
      <c r="C19" s="406"/>
      <c r="D19" s="407">
        <f>SUM(D16:D17)</f>
        <v>100</v>
      </c>
      <c r="E19" s="407"/>
      <c r="F19" s="408">
        <f>SUM(F16:F18)</f>
        <v>0</v>
      </c>
      <c r="G19" s="409">
        <f>SUM(G16:G18)</f>
        <v>0</v>
      </c>
      <c r="H19" s="348"/>
    </row>
    <row r="20" spans="1:14" ht="18" customHeight="1" x14ac:dyDescent="0.25">
      <c r="A20" s="169" t="s">
        <v>26</v>
      </c>
      <c r="B20" s="35" t="s">
        <v>27</v>
      </c>
      <c r="C20" s="36"/>
      <c r="D20" s="37">
        <f>D19-F11</f>
        <v>41</v>
      </c>
      <c r="E20" s="37"/>
      <c r="F20" s="321"/>
      <c r="G20" s="69" t="e">
        <f>'Sched Value'!O169</f>
        <v>#DIV/0!</v>
      </c>
      <c r="H20" s="347"/>
    </row>
    <row r="21" spans="1:14" ht="17.25" customHeight="1" x14ac:dyDescent="0.25">
      <c r="A21" s="169" t="s">
        <v>28</v>
      </c>
      <c r="B21" s="23" t="s">
        <v>29</v>
      </c>
      <c r="C21" s="30" t="s">
        <v>30</v>
      </c>
      <c r="D21" s="57"/>
      <c r="E21" s="279"/>
      <c r="F21" s="322">
        <f>'Sched Value'!J169</f>
        <v>0</v>
      </c>
      <c r="G21" s="66">
        <f>'Sched Value'!J169</f>
        <v>0</v>
      </c>
      <c r="H21" s="347"/>
    </row>
    <row r="22" spans="1:14" ht="17.25" customHeight="1" x14ac:dyDescent="0.25">
      <c r="A22" s="169" t="s">
        <v>31</v>
      </c>
      <c r="B22" s="1" t="s">
        <v>32</v>
      </c>
      <c r="C22" s="25" t="s">
        <v>33</v>
      </c>
      <c r="D22" s="58"/>
      <c r="E22" s="280"/>
      <c r="F22" s="323" t="e">
        <f>'Sched Value'!K169</f>
        <v>#DIV/0!</v>
      </c>
      <c r="G22" s="65" t="e">
        <f>'Sched Value'!K169</f>
        <v>#DIV/0!</v>
      </c>
      <c r="H22" s="349"/>
    </row>
    <row r="23" spans="1:14" ht="17.25" customHeight="1" x14ac:dyDescent="0.25">
      <c r="A23" s="169" t="s">
        <v>34</v>
      </c>
      <c r="B23" s="1" t="s">
        <v>35</v>
      </c>
      <c r="C23" s="286"/>
      <c r="D23" s="58"/>
      <c r="E23" s="58"/>
      <c r="F23" s="324">
        <f>'Sched Value'!L136</f>
        <v>0</v>
      </c>
      <c r="G23" s="67">
        <f>'Sched Value'!L136</f>
        <v>0</v>
      </c>
      <c r="H23" s="347"/>
    </row>
    <row r="24" spans="1:14" ht="15.75" customHeight="1" x14ac:dyDescent="0.2">
      <c r="A24" s="287"/>
      <c r="B24" s="6"/>
      <c r="C24" s="39" t="s">
        <v>24</v>
      </c>
      <c r="D24" s="59"/>
      <c r="E24" s="59"/>
      <c r="F24" s="325">
        <f>ABS(G18)</f>
        <v>0</v>
      </c>
      <c r="G24" s="63"/>
      <c r="H24" s="174"/>
    </row>
    <row r="25" spans="1:14" ht="18" customHeight="1" x14ac:dyDescent="0.25">
      <c r="A25" s="169" t="s">
        <v>36</v>
      </c>
      <c r="B25" s="410" t="s">
        <v>37</v>
      </c>
      <c r="C25" s="411"/>
      <c r="D25" s="412"/>
      <c r="E25" s="413"/>
      <c r="F25" s="414" t="e">
        <f>SUM(F21:F24)</f>
        <v>#DIV/0!</v>
      </c>
      <c r="G25" s="415" t="e">
        <f>SUM(G21:G23)</f>
        <v>#DIV/0!</v>
      </c>
      <c r="H25" s="350"/>
    </row>
    <row r="26" spans="1:14" ht="18" customHeight="1" x14ac:dyDescent="0.25">
      <c r="A26" s="169" t="s">
        <v>38</v>
      </c>
      <c r="B26" s="23" t="s">
        <v>39</v>
      </c>
      <c r="C26" s="453" t="s">
        <v>40</v>
      </c>
      <c r="D26" s="57"/>
      <c r="E26" s="57"/>
      <c r="F26" s="326"/>
      <c r="G26" s="66" t="e">
        <f>-'Sched Value'!P169</f>
        <v>#DIV/0!</v>
      </c>
      <c r="H26" s="347"/>
    </row>
    <row r="27" spans="1:14" ht="17.25" customHeight="1" x14ac:dyDescent="0.25">
      <c r="A27" s="169" t="s">
        <v>38</v>
      </c>
      <c r="B27" s="29" t="s">
        <v>39</v>
      </c>
      <c r="C27" s="454" t="s">
        <v>41</v>
      </c>
      <c r="D27" s="60"/>
      <c r="E27" s="60"/>
      <c r="F27" s="327"/>
      <c r="G27" s="115">
        <f>'Sched Value'!R169</f>
        <v>0</v>
      </c>
      <c r="H27" s="351"/>
    </row>
    <row r="28" spans="1:14" ht="17.25" customHeight="1" x14ac:dyDescent="0.25">
      <c r="A28" s="169" t="s">
        <v>38</v>
      </c>
      <c r="B28" s="29" t="s">
        <v>42</v>
      </c>
      <c r="C28" s="455" t="s">
        <v>43</v>
      </c>
      <c r="D28" s="275"/>
      <c r="E28" s="275"/>
      <c r="F28" s="328"/>
      <c r="G28" s="276">
        <f>SUM('Sched Value'!Q169)</f>
        <v>0</v>
      </c>
      <c r="H28" s="351"/>
    </row>
    <row r="29" spans="1:14" ht="16.5" customHeight="1" x14ac:dyDescent="0.25">
      <c r="A29" s="171"/>
      <c r="B29" s="31" t="s">
        <v>44</v>
      </c>
      <c r="C29" s="285"/>
      <c r="D29" s="61"/>
      <c r="E29" s="61"/>
      <c r="F29" s="329"/>
      <c r="G29" s="68" t="e">
        <f>G25+G26+G27+G28</f>
        <v>#DIV/0!</v>
      </c>
      <c r="H29" s="348"/>
    </row>
    <row r="30" spans="1:14" ht="18.75" customHeight="1" thickBot="1" x14ac:dyDescent="0.3">
      <c r="A30" s="171"/>
      <c r="B30" s="32" t="s">
        <v>45</v>
      </c>
      <c r="C30" s="452" t="s">
        <v>271</v>
      </c>
      <c r="D30" s="62"/>
      <c r="E30" s="62"/>
      <c r="F30" s="330"/>
      <c r="G30" s="256">
        <v>0</v>
      </c>
      <c r="H30" s="352"/>
    </row>
    <row r="31" spans="1:14" ht="18" customHeight="1" thickBot="1" x14ac:dyDescent="0.3">
      <c r="A31" s="171"/>
      <c r="B31" s="405" t="s">
        <v>46</v>
      </c>
      <c r="C31" s="416"/>
      <c r="D31" s="412"/>
      <c r="E31" s="412"/>
      <c r="F31" s="412"/>
      <c r="G31" s="417" t="e">
        <f>G29-G30</f>
        <v>#DIV/0!</v>
      </c>
      <c r="H31" s="348"/>
    </row>
    <row r="32" spans="1:14" ht="41.25" customHeight="1" thickBot="1" x14ac:dyDescent="0.3">
      <c r="A32" s="171"/>
      <c r="B32" s="858" t="s">
        <v>371</v>
      </c>
      <c r="C32" s="859"/>
      <c r="D32" s="860"/>
      <c r="E32" s="281"/>
      <c r="F32" s="331" t="e">
        <f>F25/F19</f>
        <v>#DIV/0!</v>
      </c>
      <c r="G32" s="233" t="e">
        <f>G25/G19</f>
        <v>#DIV/0!</v>
      </c>
      <c r="H32" s="353"/>
      <c r="I32" s="845" t="s">
        <v>47</v>
      </c>
      <c r="J32" s="846"/>
      <c r="K32" s="846"/>
      <c r="L32" s="846"/>
      <c r="M32" s="846"/>
      <c r="N32" s="846"/>
    </row>
    <row r="33" spans="1:14" ht="5.25" customHeight="1" thickTop="1" thickBot="1" x14ac:dyDescent="0.3">
      <c r="A33" s="871"/>
      <c r="B33" s="872"/>
      <c r="C33" s="872"/>
      <c r="D33" s="872"/>
      <c r="E33" s="872"/>
      <c r="F33" s="872"/>
      <c r="G33" s="872"/>
      <c r="H33" s="354"/>
    </row>
    <row r="34" spans="1:14" ht="74.25" customHeight="1" thickTop="1" x14ac:dyDescent="0.2">
      <c r="A34" s="235"/>
      <c r="B34" s="875" t="s">
        <v>48</v>
      </c>
      <c r="C34" s="876"/>
      <c r="D34" s="876"/>
      <c r="E34" s="876"/>
      <c r="F34" s="876"/>
      <c r="G34" s="876"/>
      <c r="H34" s="355"/>
    </row>
    <row r="35" spans="1:14" ht="54" customHeight="1" x14ac:dyDescent="0.25">
      <c r="A35" s="171"/>
      <c r="B35" s="77" t="s">
        <v>8</v>
      </c>
      <c r="C35" s="2"/>
      <c r="D35" s="869" t="s">
        <v>3</v>
      </c>
      <c r="E35" s="869"/>
      <c r="F35" s="869"/>
      <c r="G35" s="869"/>
      <c r="H35" s="356"/>
      <c r="I35" s="236" t="s">
        <v>47</v>
      </c>
    </row>
    <row r="36" spans="1:14" ht="33.75" customHeight="1" x14ac:dyDescent="0.25">
      <c r="A36" s="171"/>
      <c r="B36" s="334" t="s">
        <v>49</v>
      </c>
      <c r="C36" s="335"/>
      <c r="D36" s="877" t="s">
        <v>50</v>
      </c>
      <c r="E36" s="877"/>
      <c r="F36" s="877"/>
      <c r="G36" s="877"/>
      <c r="H36" s="357"/>
    </row>
    <row r="37" spans="1:14" ht="30.75" customHeight="1" x14ac:dyDescent="0.25">
      <c r="A37" s="171"/>
      <c r="B37" s="78" t="s">
        <v>51</v>
      </c>
      <c r="C37" s="335"/>
      <c r="D37" s="878" t="s">
        <v>52</v>
      </c>
      <c r="E37" s="878"/>
      <c r="F37" s="878"/>
      <c r="G37" s="878"/>
      <c r="H37" s="357"/>
    </row>
    <row r="38" spans="1:14" ht="12.75" customHeight="1" thickBot="1" x14ac:dyDescent="0.3">
      <c r="A38" s="847"/>
      <c r="B38" s="848"/>
      <c r="C38" s="848"/>
      <c r="D38" s="848"/>
      <c r="E38" s="848"/>
      <c r="F38" s="848"/>
      <c r="G38" s="848"/>
      <c r="H38" s="175"/>
    </row>
    <row r="39" spans="1:14" ht="85.5" customHeight="1" thickTop="1" x14ac:dyDescent="0.2">
      <c r="A39" s="235"/>
      <c r="B39" s="867" t="s">
        <v>53</v>
      </c>
      <c r="C39" s="868"/>
      <c r="D39" s="868"/>
      <c r="E39" s="868"/>
      <c r="F39" s="868"/>
      <c r="G39" s="868"/>
      <c r="H39" s="174"/>
    </row>
    <row r="40" spans="1:14" s="7" customFormat="1" ht="52.5" customHeight="1" x14ac:dyDescent="0.2">
      <c r="A40" s="173"/>
      <c r="B40" s="154"/>
      <c r="C40" s="335"/>
      <c r="D40" s="873"/>
      <c r="E40" s="873"/>
      <c r="F40" s="873"/>
      <c r="G40" s="873"/>
      <c r="H40" s="358"/>
      <c r="I40" s="283"/>
      <c r="J40" s="283"/>
      <c r="K40" s="283"/>
      <c r="L40" s="283"/>
      <c r="M40" s="283"/>
      <c r="N40" s="283"/>
    </row>
    <row r="41" spans="1:14" ht="13.5" x14ac:dyDescent="0.25">
      <c r="A41" s="171"/>
      <c r="B41" s="2" t="s">
        <v>8</v>
      </c>
      <c r="C41" s="2"/>
      <c r="D41" s="874" t="s">
        <v>54</v>
      </c>
      <c r="E41" s="874"/>
      <c r="F41" s="874"/>
      <c r="G41" s="874"/>
      <c r="H41" s="359"/>
    </row>
    <row r="42" spans="1:14" ht="4.5" customHeight="1" thickBot="1" x14ac:dyDescent="0.3">
      <c r="A42" s="847"/>
      <c r="B42" s="870"/>
      <c r="C42" s="870"/>
      <c r="D42" s="870"/>
      <c r="E42" s="870"/>
      <c r="F42" s="870"/>
      <c r="G42" s="870"/>
      <c r="H42" s="360"/>
    </row>
    <row r="43" spans="1:14" ht="13.5" thickTop="1" x14ac:dyDescent="0.2">
      <c r="A43" s="283"/>
      <c r="B43" s="283"/>
      <c r="C43" s="283"/>
      <c r="D43" s="283"/>
      <c r="E43" s="283"/>
      <c r="F43" s="283"/>
      <c r="G43" s="283"/>
      <c r="H43" s="283"/>
    </row>
    <row r="44" spans="1:14" x14ac:dyDescent="0.2">
      <c r="A44" s="272" t="s">
        <v>426</v>
      </c>
      <c r="B44" s="272"/>
      <c r="C44" s="283"/>
      <c r="D44" s="283"/>
      <c r="E44" s="283"/>
      <c r="F44" s="283"/>
      <c r="G44" s="283"/>
      <c r="H44" s="283"/>
    </row>
    <row r="45" spans="1:14" x14ac:dyDescent="0.2">
      <c r="A45" s="283"/>
      <c r="B45" s="283"/>
      <c r="C45" s="283"/>
      <c r="D45" s="283"/>
      <c r="E45" s="283"/>
      <c r="F45" s="283"/>
      <c r="G45" s="283"/>
      <c r="H45" s="283"/>
    </row>
    <row r="46" spans="1:14" x14ac:dyDescent="0.2">
      <c r="A46" s="283"/>
      <c r="B46" s="283"/>
      <c r="C46" s="283"/>
      <c r="D46" s="283"/>
      <c r="E46" s="283"/>
      <c r="F46" s="283"/>
      <c r="G46" s="283"/>
      <c r="H46" s="283"/>
    </row>
    <row r="47" spans="1:14" x14ac:dyDescent="0.2">
      <c r="A47" s="283"/>
      <c r="B47" s="283"/>
      <c r="C47" s="283"/>
      <c r="D47" s="283"/>
      <c r="E47" s="283"/>
      <c r="F47" s="283"/>
      <c r="G47" s="283"/>
      <c r="H47" s="283"/>
    </row>
    <row r="48" spans="1:14" x14ac:dyDescent="0.2">
      <c r="A48" s="283"/>
      <c r="B48" s="283"/>
      <c r="C48" s="283"/>
      <c r="D48" s="283"/>
      <c r="E48" s="283"/>
      <c r="F48" s="283"/>
      <c r="G48" s="283"/>
      <c r="H48" s="283"/>
    </row>
    <row r="49" spans="1:8" x14ac:dyDescent="0.2">
      <c r="A49" s="283"/>
      <c r="B49" s="283"/>
      <c r="C49" s="283"/>
      <c r="D49" s="283"/>
      <c r="E49" s="283"/>
      <c r="F49" s="283"/>
      <c r="G49" s="283"/>
      <c r="H49" s="283"/>
    </row>
    <row r="50" spans="1:8" x14ac:dyDescent="0.2">
      <c r="A50" s="283"/>
      <c r="B50" s="283"/>
      <c r="C50" s="283"/>
      <c r="D50" s="283"/>
      <c r="E50" s="283"/>
      <c r="F50" s="283"/>
      <c r="G50" s="283"/>
      <c r="H50" s="283"/>
    </row>
    <row r="51" spans="1:8" x14ac:dyDescent="0.2">
      <c r="A51" s="283"/>
      <c r="B51" s="283"/>
      <c r="C51" s="283"/>
      <c r="D51" s="283"/>
      <c r="E51" s="283"/>
      <c r="F51" s="283"/>
      <c r="G51" s="283"/>
      <c r="H51" s="283"/>
    </row>
    <row r="52" spans="1:8" x14ac:dyDescent="0.2">
      <c r="A52" s="283"/>
      <c r="B52" s="283"/>
      <c r="C52" s="283"/>
      <c r="D52" s="283"/>
      <c r="E52" s="283"/>
      <c r="F52" s="283"/>
      <c r="G52" s="283"/>
      <c r="H52" s="283"/>
    </row>
    <row r="53" spans="1:8" x14ac:dyDescent="0.2">
      <c r="A53" s="283"/>
      <c r="B53" s="283"/>
      <c r="C53" s="283"/>
      <c r="D53" s="283"/>
      <c r="E53" s="283"/>
      <c r="F53" s="283"/>
      <c r="G53" s="283"/>
      <c r="H53" s="283"/>
    </row>
    <row r="54" spans="1:8" x14ac:dyDescent="0.2">
      <c r="A54" s="283"/>
      <c r="B54" s="283"/>
      <c r="C54" s="283"/>
      <c r="D54" s="283"/>
      <c r="E54" s="283"/>
      <c r="F54" s="283"/>
      <c r="G54" s="283"/>
      <c r="H54" s="283"/>
    </row>
    <row r="55" spans="1:8" x14ac:dyDescent="0.2">
      <c r="A55" s="283"/>
      <c r="B55" s="283"/>
      <c r="C55" s="283"/>
      <c r="D55" s="283"/>
      <c r="E55" s="283"/>
      <c r="F55" s="283"/>
      <c r="G55" s="283"/>
      <c r="H55" s="283"/>
    </row>
    <row r="56" spans="1:8" x14ac:dyDescent="0.2">
      <c r="A56" s="283"/>
      <c r="B56" s="283"/>
      <c r="C56" s="283"/>
      <c r="G56" s="283"/>
      <c r="H56" s="283"/>
    </row>
    <row r="57" spans="1:8" x14ac:dyDescent="0.2">
      <c r="A57" s="283"/>
      <c r="B57" s="283"/>
      <c r="C57" s="283"/>
    </row>
    <row r="58" spans="1:8" x14ac:dyDescent="0.2">
      <c r="A58" s="283"/>
      <c r="B58" s="283"/>
      <c r="C58" s="283"/>
    </row>
    <row r="59" spans="1:8" x14ac:dyDescent="0.2">
      <c r="A59" s="283"/>
      <c r="B59" s="283"/>
      <c r="C59" s="283"/>
    </row>
    <row r="60" spans="1:8" x14ac:dyDescent="0.2">
      <c r="A60" s="283"/>
      <c r="B60" s="283"/>
      <c r="C60" s="283"/>
    </row>
    <row r="61" spans="1:8" x14ac:dyDescent="0.2">
      <c r="A61" s="283"/>
      <c r="B61" s="283"/>
      <c r="C61" s="283"/>
    </row>
    <row r="62" spans="1:8" x14ac:dyDescent="0.2">
      <c r="A62" s="283"/>
      <c r="B62" s="283"/>
      <c r="C62" s="283"/>
    </row>
  </sheetData>
  <sheetProtection algorithmName="SHA-512" hashValue="KxAYOWs50a2nNblO1SfirxnlkwzbCNtbhMrf4hPZ0Fg72pcrwohE7WbRsaAprCJhsBOT4Ns+DgSo9YxEId39Uw==" saltValue="zVlwzHE/Qpv43gYlw7NJhA==" spinCount="100000" sheet="1" objects="1" scenarios="1"/>
  <customSheetViews>
    <customSheetView guid="{B166EF7C-5BCB-4BCF-A454-CAF17A511715}" showPageBreaks="1" fitToPage="1" printArea="1" showRuler="0" topLeftCell="A13">
      <selection activeCell="E21" sqref="E21"/>
      <pageMargins left="0" right="0" top="0" bottom="0" header="0" footer="0"/>
      <pageSetup scale="80" orientation="portrait" horizontalDpi="300" verticalDpi="300" r:id="rId1"/>
      <headerFooter alignWithMargins="0">
        <oddFooter>&amp;L&amp;"Book Antiqua,Regular"FPC REVISED: MARCH 22, 2006</oddFooter>
      </headerFooter>
    </customSheetView>
  </customSheetViews>
  <mergeCells count="23">
    <mergeCell ref="B39:G39"/>
    <mergeCell ref="C8:D8"/>
    <mergeCell ref="D35:G35"/>
    <mergeCell ref="A38:G38"/>
    <mergeCell ref="A42:G42"/>
    <mergeCell ref="A33:G33"/>
    <mergeCell ref="D40:G40"/>
    <mergeCell ref="D41:G41"/>
    <mergeCell ref="B34:G34"/>
    <mergeCell ref="D36:G36"/>
    <mergeCell ref="D37:G37"/>
    <mergeCell ref="C9:D9"/>
    <mergeCell ref="C10:D10"/>
    <mergeCell ref="C11:D11"/>
    <mergeCell ref="I32:N32"/>
    <mergeCell ref="A14:G14"/>
    <mergeCell ref="A4:H4"/>
    <mergeCell ref="A5:H5"/>
    <mergeCell ref="B12:B13"/>
    <mergeCell ref="B32:D32"/>
    <mergeCell ref="C13:D13"/>
    <mergeCell ref="A6:H6"/>
    <mergeCell ref="C12:D12"/>
  </mergeCells>
  <phoneticPr fontId="0" type="noConversion"/>
  <pageMargins left="0.95" right="0.7" top="0.75" bottom="0.75" header="0.3" footer="0.3"/>
  <pageSetup scale="75" orientation="portrait" r:id="rId2"/>
  <headerFooter alignWithMargins="0">
    <oddFooter>&amp;LPDC Revised: March 2024</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E9"/>
  <sheetViews>
    <sheetView showGridLines="0" workbookViewId="0">
      <selection activeCell="E1" sqref="E1"/>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1:5" ht="409.5" x14ac:dyDescent="0.2">
      <c r="A1" s="155" t="s">
        <v>161</v>
      </c>
      <c r="B1" s="156"/>
      <c r="C1" s="161"/>
      <c r="D1" s="161"/>
    </row>
    <row r="2" spans="1:5" x14ac:dyDescent="0.2">
      <c r="B2" s="155" t="s">
        <v>162</v>
      </c>
      <c r="C2" s="156"/>
      <c r="D2" s="161"/>
      <c r="E2" s="161"/>
    </row>
    <row r="3" spans="1:5" x14ac:dyDescent="0.2">
      <c r="B3" s="157"/>
      <c r="C3" s="157"/>
      <c r="D3" s="162"/>
      <c r="E3" s="162"/>
    </row>
    <row r="4" spans="1:5" ht="38.25" x14ac:dyDescent="0.2">
      <c r="B4" s="158" t="s">
        <v>163</v>
      </c>
      <c r="C4" s="157"/>
      <c r="D4" s="162"/>
      <c r="E4" s="162"/>
    </row>
    <row r="5" spans="1:5" x14ac:dyDescent="0.2">
      <c r="B5" s="157"/>
      <c r="C5" s="157"/>
      <c r="D5" s="162"/>
      <c r="E5" s="162"/>
    </row>
    <row r="6" spans="1:5" x14ac:dyDescent="0.2">
      <c r="B6" s="155" t="s">
        <v>164</v>
      </c>
      <c r="C6" s="156"/>
      <c r="D6" s="161"/>
      <c r="E6" s="163" t="s">
        <v>165</v>
      </c>
    </row>
    <row r="7" spans="1:5" ht="13.5" thickBot="1" x14ac:dyDescent="0.25">
      <c r="B7" s="157"/>
      <c r="C7" s="157"/>
      <c r="D7" s="162"/>
      <c r="E7" s="162"/>
    </row>
    <row r="8" spans="1:5" ht="39" thickBot="1" x14ac:dyDescent="0.25">
      <c r="B8" s="159" t="s">
        <v>166</v>
      </c>
      <c r="C8" s="160"/>
      <c r="D8" s="164"/>
      <c r="E8" s="165">
        <v>67</v>
      </c>
    </row>
    <row r="9" spans="1:5" x14ac:dyDescent="0.2">
      <c r="B9" s="157"/>
      <c r="C9" s="157"/>
      <c r="D9" s="162"/>
      <c r="E9" s="1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9"/>
  <sheetViews>
    <sheetView topLeftCell="A7" zoomScale="115" zoomScaleNormal="115" zoomScalePageLayoutView="87" workbookViewId="0">
      <selection activeCell="E2" sqref="E2:K2"/>
    </sheetView>
  </sheetViews>
  <sheetFormatPr defaultRowHeight="12.75" x14ac:dyDescent="0.2"/>
  <cols>
    <col min="1" max="1" width="13.140625" customWidth="1"/>
    <col min="2" max="2" width="48.140625" customWidth="1"/>
    <col min="3" max="3" width="9.42578125" customWidth="1"/>
    <col min="4" max="4" width="12.85546875" customWidth="1"/>
    <col min="5" max="5" width="13.5703125" customWidth="1"/>
    <col min="6" max="7" width="12.85546875" customWidth="1"/>
    <col min="8" max="8" width="11.85546875" customWidth="1"/>
    <col min="9" max="9" width="12.28515625" customWidth="1"/>
    <col min="10" max="10" width="13.140625" customWidth="1"/>
    <col min="11" max="11" width="12.85546875" customWidth="1"/>
  </cols>
  <sheetData>
    <row r="1" spans="1:11" ht="6" customHeight="1" thickTop="1" x14ac:dyDescent="0.2">
      <c r="A1" s="288" t="s">
        <v>47</v>
      </c>
      <c r="B1" s="257"/>
      <c r="C1" s="257"/>
      <c r="D1" s="257"/>
      <c r="E1" s="257"/>
      <c r="F1" s="257"/>
      <c r="G1" s="257"/>
      <c r="H1" s="257"/>
      <c r="I1" s="257"/>
      <c r="J1" s="257"/>
      <c r="K1" s="258" t="s">
        <v>47</v>
      </c>
    </row>
    <row r="2" spans="1:11" ht="16.5" x14ac:dyDescent="0.3">
      <c r="A2" s="888" t="s">
        <v>55</v>
      </c>
      <c r="B2" s="889"/>
      <c r="C2" s="886"/>
      <c r="D2" s="886"/>
      <c r="E2" s="885" t="s">
        <v>1</v>
      </c>
      <c r="F2" s="886"/>
      <c r="G2" s="886"/>
      <c r="H2" s="886"/>
      <c r="I2" s="886"/>
      <c r="J2" s="886"/>
      <c r="K2" s="887"/>
    </row>
    <row r="3" spans="1:11" ht="16.5" x14ac:dyDescent="0.3">
      <c r="A3" s="882" t="s">
        <v>56</v>
      </c>
      <c r="B3" s="883"/>
      <c r="C3" s="883"/>
      <c r="D3" s="883"/>
      <c r="E3" s="883"/>
      <c r="F3" s="883"/>
      <c r="G3" s="883"/>
      <c r="H3" s="883"/>
      <c r="I3" s="883"/>
      <c r="J3" s="883"/>
      <c r="K3" s="884"/>
    </row>
    <row r="4" spans="1:11" ht="35.25" customHeight="1" x14ac:dyDescent="0.35">
      <c r="A4" s="176" t="s">
        <v>4</v>
      </c>
      <c r="B4" s="245">
        <f>SUM('Sched Value'!C4:I4)</f>
        <v>1</v>
      </c>
      <c r="C4" s="891"/>
      <c r="D4" s="862"/>
      <c r="E4" s="862"/>
      <c r="F4" s="862"/>
      <c r="H4" s="5" t="s">
        <v>8</v>
      </c>
      <c r="I4" s="890">
        <f>SUM('Cert Part Pay'!F9)</f>
        <v>45108</v>
      </c>
      <c r="J4" s="880"/>
      <c r="K4" s="881"/>
    </row>
    <row r="5" spans="1:11" ht="13.5" x14ac:dyDescent="0.25">
      <c r="A5" s="176" t="s">
        <v>11</v>
      </c>
      <c r="B5" s="244" t="str">
        <f>'Sched Value'!C5</f>
        <v>Enter Number in SOV</v>
      </c>
      <c r="C5" s="862"/>
      <c r="D5" s="862"/>
      <c r="E5" s="862"/>
      <c r="F5" s="862"/>
      <c r="H5" s="5" t="s">
        <v>3</v>
      </c>
      <c r="I5" s="879" t="str">
        <f>'Sched Value'!O5</f>
        <v>Add Contractor Name on SOV</v>
      </c>
      <c r="J5" s="880"/>
      <c r="K5" s="881"/>
    </row>
    <row r="6" spans="1:11" ht="8.25" customHeight="1" thickBot="1" x14ac:dyDescent="0.3">
      <c r="A6" s="847"/>
      <c r="B6" s="848"/>
      <c r="C6" s="848"/>
      <c r="D6" s="848"/>
      <c r="E6" s="848"/>
      <c r="F6" s="848"/>
      <c r="K6" s="174"/>
    </row>
    <row r="7" spans="1:11" ht="13.5" customHeight="1" thickTop="1" x14ac:dyDescent="0.25">
      <c r="A7" s="903" t="s">
        <v>57</v>
      </c>
      <c r="B7" s="904"/>
      <c r="C7" s="897" t="s">
        <v>23</v>
      </c>
      <c r="D7" s="905"/>
      <c r="E7" s="906"/>
      <c r="F7" s="907" t="s">
        <v>58</v>
      </c>
      <c r="G7" s="259"/>
      <c r="H7" s="897" t="s">
        <v>59</v>
      </c>
      <c r="I7" s="898"/>
      <c r="J7" s="899" t="s">
        <v>60</v>
      </c>
      <c r="K7" s="900"/>
    </row>
    <row r="8" spans="1:11" ht="13.5" x14ac:dyDescent="0.25">
      <c r="A8" s="260" t="s">
        <v>61</v>
      </c>
      <c r="B8" s="261" t="s">
        <v>62</v>
      </c>
      <c r="C8" s="262" t="s">
        <v>17</v>
      </c>
      <c r="D8" s="263" t="s">
        <v>63</v>
      </c>
      <c r="E8" s="264" t="s">
        <v>64</v>
      </c>
      <c r="F8" s="908"/>
      <c r="G8" s="265" t="s">
        <v>65</v>
      </c>
      <c r="H8" s="266" t="s">
        <v>63</v>
      </c>
      <c r="I8" s="267" t="s">
        <v>64</v>
      </c>
      <c r="J8" s="268" t="s">
        <v>63</v>
      </c>
      <c r="K8" s="269" t="s">
        <v>64</v>
      </c>
    </row>
    <row r="9" spans="1:11" x14ac:dyDescent="0.2">
      <c r="A9" s="315" t="s">
        <v>172</v>
      </c>
      <c r="B9" s="762" t="s">
        <v>235</v>
      </c>
      <c r="C9" s="79">
        <v>0</v>
      </c>
      <c r="D9" s="80">
        <v>0</v>
      </c>
      <c r="E9" s="80">
        <v>0</v>
      </c>
      <c r="F9" s="81">
        <v>0</v>
      </c>
      <c r="G9" s="80">
        <v>0</v>
      </c>
      <c r="H9" s="81">
        <v>0</v>
      </c>
      <c r="I9" s="80">
        <v>0</v>
      </c>
      <c r="J9" s="106">
        <v>0</v>
      </c>
      <c r="K9" s="177">
        <v>0</v>
      </c>
    </row>
    <row r="10" spans="1:11" x14ac:dyDescent="0.2">
      <c r="A10" s="316" t="s">
        <v>173</v>
      </c>
      <c r="B10" s="85"/>
      <c r="C10" s="82">
        <v>0</v>
      </c>
      <c r="D10" s="83">
        <v>0</v>
      </c>
      <c r="E10" s="83">
        <v>0</v>
      </c>
      <c r="F10" s="84">
        <v>0</v>
      </c>
      <c r="G10" s="83">
        <v>0</v>
      </c>
      <c r="H10" s="84">
        <v>0</v>
      </c>
      <c r="I10" s="83">
        <v>0</v>
      </c>
      <c r="J10" s="84">
        <v>0</v>
      </c>
      <c r="K10" s="178">
        <v>0</v>
      </c>
    </row>
    <row r="11" spans="1:11" x14ac:dyDescent="0.2">
      <c r="A11" s="316" t="s">
        <v>174</v>
      </c>
      <c r="B11" s="85"/>
      <c r="C11" s="82">
        <v>0</v>
      </c>
      <c r="D11" s="83">
        <v>0</v>
      </c>
      <c r="E11" s="83">
        <v>0</v>
      </c>
      <c r="F11" s="84">
        <v>0</v>
      </c>
      <c r="G11" s="83">
        <v>0</v>
      </c>
      <c r="H11" s="84">
        <v>0</v>
      </c>
      <c r="I11" s="83">
        <v>0</v>
      </c>
      <c r="J11" s="84">
        <v>0</v>
      </c>
      <c r="K11" s="178">
        <v>0</v>
      </c>
    </row>
    <row r="12" spans="1:11" x14ac:dyDescent="0.2">
      <c r="A12" s="317" t="s">
        <v>175</v>
      </c>
      <c r="B12" s="85"/>
      <c r="C12" s="82">
        <v>0</v>
      </c>
      <c r="D12" s="83">
        <v>0</v>
      </c>
      <c r="E12" s="83">
        <v>0</v>
      </c>
      <c r="F12" s="84">
        <v>0</v>
      </c>
      <c r="G12" s="83">
        <v>0</v>
      </c>
      <c r="H12" s="84">
        <v>0</v>
      </c>
      <c r="I12" s="83">
        <v>0</v>
      </c>
      <c r="J12" s="84">
        <v>0</v>
      </c>
      <c r="K12" s="179">
        <v>0</v>
      </c>
    </row>
    <row r="13" spans="1:11" x14ac:dyDescent="0.2">
      <c r="A13" s="317" t="s">
        <v>176</v>
      </c>
      <c r="B13" s="85"/>
      <c r="C13" s="82">
        <v>0</v>
      </c>
      <c r="D13" s="83">
        <v>0</v>
      </c>
      <c r="E13" s="83">
        <v>0</v>
      </c>
      <c r="F13" s="84">
        <v>0</v>
      </c>
      <c r="G13" s="83">
        <v>0</v>
      </c>
      <c r="H13" s="84">
        <v>0</v>
      </c>
      <c r="I13" s="83">
        <v>0</v>
      </c>
      <c r="J13" s="84">
        <v>0</v>
      </c>
      <c r="K13" s="179">
        <v>0</v>
      </c>
    </row>
    <row r="14" spans="1:11" x14ac:dyDescent="0.2">
      <c r="A14" s="317" t="s">
        <v>177</v>
      </c>
      <c r="B14" s="85"/>
      <c r="C14" s="82">
        <v>0</v>
      </c>
      <c r="D14" s="83">
        <v>0</v>
      </c>
      <c r="E14" s="83">
        <v>0</v>
      </c>
      <c r="F14" s="84">
        <v>0</v>
      </c>
      <c r="G14" s="83">
        <v>0</v>
      </c>
      <c r="H14" s="84">
        <v>0</v>
      </c>
      <c r="I14" s="83">
        <v>0</v>
      </c>
      <c r="J14" s="83">
        <v>0</v>
      </c>
      <c r="K14" s="179">
        <v>0</v>
      </c>
    </row>
    <row r="15" spans="1:11" x14ac:dyDescent="0.2">
      <c r="A15" s="317" t="s">
        <v>178</v>
      </c>
      <c r="B15" s="85"/>
      <c r="C15" s="82">
        <v>0</v>
      </c>
      <c r="D15" s="83">
        <v>0</v>
      </c>
      <c r="E15" s="83">
        <v>0</v>
      </c>
      <c r="F15" s="84">
        <v>0</v>
      </c>
      <c r="G15" s="83">
        <v>0</v>
      </c>
      <c r="H15" s="84">
        <v>0</v>
      </c>
      <c r="I15" s="83">
        <v>0</v>
      </c>
      <c r="J15" s="83">
        <v>0</v>
      </c>
      <c r="K15" s="179">
        <v>0</v>
      </c>
    </row>
    <row r="16" spans="1:11" x14ac:dyDescent="0.2">
      <c r="A16" s="317" t="s">
        <v>179</v>
      </c>
      <c r="B16" s="85"/>
      <c r="C16" s="82">
        <v>0</v>
      </c>
      <c r="D16" s="83">
        <v>0</v>
      </c>
      <c r="E16" s="83">
        <v>0</v>
      </c>
      <c r="F16" s="84">
        <v>0</v>
      </c>
      <c r="G16" s="83">
        <v>0</v>
      </c>
      <c r="H16" s="84">
        <v>0</v>
      </c>
      <c r="I16" s="83">
        <v>0</v>
      </c>
      <c r="J16" s="83">
        <v>0</v>
      </c>
      <c r="K16" s="179">
        <v>0</v>
      </c>
    </row>
    <row r="17" spans="1:11" x14ac:dyDescent="0.2">
      <c r="A17" s="317" t="s">
        <v>180</v>
      </c>
      <c r="B17" s="85"/>
      <c r="C17" s="82">
        <v>0</v>
      </c>
      <c r="D17" s="83">
        <v>0</v>
      </c>
      <c r="E17" s="83">
        <v>0</v>
      </c>
      <c r="F17" s="84">
        <v>0</v>
      </c>
      <c r="G17" s="83">
        <v>0</v>
      </c>
      <c r="H17" s="84">
        <v>0</v>
      </c>
      <c r="I17" s="83">
        <v>0</v>
      </c>
      <c r="J17" s="83">
        <v>0</v>
      </c>
      <c r="K17" s="179">
        <v>0</v>
      </c>
    </row>
    <row r="18" spans="1:11" x14ac:dyDescent="0.2">
      <c r="A18" s="317" t="s">
        <v>181</v>
      </c>
      <c r="B18" s="85"/>
      <c r="C18" s="82">
        <v>0</v>
      </c>
      <c r="D18" s="83">
        <v>0</v>
      </c>
      <c r="E18" s="83">
        <v>0</v>
      </c>
      <c r="F18" s="84">
        <v>0</v>
      </c>
      <c r="G18" s="83">
        <v>0</v>
      </c>
      <c r="H18" s="84">
        <v>0</v>
      </c>
      <c r="I18" s="83">
        <v>0</v>
      </c>
      <c r="J18" s="83">
        <v>0</v>
      </c>
      <c r="K18" s="179">
        <v>0</v>
      </c>
    </row>
    <row r="19" spans="1:11" x14ac:dyDescent="0.2">
      <c r="A19" s="317" t="s">
        <v>182</v>
      </c>
      <c r="B19" s="85"/>
      <c r="C19" s="82">
        <v>0</v>
      </c>
      <c r="D19" s="83">
        <v>0</v>
      </c>
      <c r="E19" s="83">
        <v>0</v>
      </c>
      <c r="F19" s="84">
        <v>0</v>
      </c>
      <c r="G19" s="83">
        <v>0</v>
      </c>
      <c r="H19" s="84">
        <v>0</v>
      </c>
      <c r="I19" s="83">
        <v>0</v>
      </c>
      <c r="J19" s="83">
        <v>0</v>
      </c>
      <c r="K19" s="179">
        <v>0</v>
      </c>
    </row>
    <row r="20" spans="1:11" x14ac:dyDescent="0.2">
      <c r="A20" s="317" t="s">
        <v>183</v>
      </c>
      <c r="B20" s="85"/>
      <c r="C20" s="82">
        <v>0</v>
      </c>
      <c r="D20" s="83">
        <v>0</v>
      </c>
      <c r="E20" s="83">
        <v>0</v>
      </c>
      <c r="F20" s="84">
        <v>0</v>
      </c>
      <c r="G20" s="83">
        <v>0</v>
      </c>
      <c r="H20" s="84">
        <v>0</v>
      </c>
      <c r="I20" s="83">
        <v>0</v>
      </c>
      <c r="J20" s="84">
        <v>0</v>
      </c>
      <c r="K20" s="179">
        <v>0</v>
      </c>
    </row>
    <row r="21" spans="1:11" x14ac:dyDescent="0.2">
      <c r="A21" s="317" t="s">
        <v>184</v>
      </c>
      <c r="B21" s="85"/>
      <c r="C21" s="82">
        <v>0</v>
      </c>
      <c r="D21" s="83">
        <v>0</v>
      </c>
      <c r="E21" s="83">
        <v>0</v>
      </c>
      <c r="F21" s="84">
        <v>0</v>
      </c>
      <c r="G21" s="83">
        <v>0</v>
      </c>
      <c r="H21" s="84">
        <v>0</v>
      </c>
      <c r="I21" s="83">
        <v>0</v>
      </c>
      <c r="J21" s="84">
        <v>0</v>
      </c>
      <c r="K21" s="179">
        <v>0</v>
      </c>
    </row>
    <row r="22" spans="1:11" x14ac:dyDescent="0.2">
      <c r="A22" s="317" t="s">
        <v>185</v>
      </c>
      <c r="B22" s="85"/>
      <c r="C22" s="82">
        <v>0</v>
      </c>
      <c r="D22" s="83">
        <v>0</v>
      </c>
      <c r="E22" s="83">
        <v>0</v>
      </c>
      <c r="F22" s="84">
        <v>0</v>
      </c>
      <c r="G22" s="83">
        <v>0</v>
      </c>
      <c r="H22" s="84">
        <v>0</v>
      </c>
      <c r="I22" s="83">
        <v>0</v>
      </c>
      <c r="J22" s="84">
        <v>0</v>
      </c>
      <c r="K22" s="179">
        <v>0</v>
      </c>
    </row>
    <row r="23" spans="1:11" x14ac:dyDescent="0.2">
      <c r="A23" s="317" t="s">
        <v>186</v>
      </c>
      <c r="B23" s="85"/>
      <c r="C23" s="82">
        <v>0</v>
      </c>
      <c r="D23" s="83">
        <v>0</v>
      </c>
      <c r="E23" s="83">
        <v>0</v>
      </c>
      <c r="F23" s="84">
        <v>0</v>
      </c>
      <c r="G23" s="83">
        <v>0</v>
      </c>
      <c r="H23" s="84">
        <v>0</v>
      </c>
      <c r="I23" s="83">
        <v>0</v>
      </c>
      <c r="J23" s="84">
        <v>0</v>
      </c>
      <c r="K23" s="179">
        <v>0</v>
      </c>
    </row>
    <row r="24" spans="1:11" x14ac:dyDescent="0.2">
      <c r="A24" s="317" t="s">
        <v>187</v>
      </c>
      <c r="B24" s="314"/>
      <c r="C24" s="82">
        <v>0</v>
      </c>
      <c r="D24" s="83">
        <v>0</v>
      </c>
      <c r="E24" s="83">
        <v>0</v>
      </c>
      <c r="F24" s="84">
        <v>0</v>
      </c>
      <c r="G24" s="83">
        <v>0</v>
      </c>
      <c r="H24" s="84">
        <v>0</v>
      </c>
      <c r="I24" s="83">
        <v>0</v>
      </c>
      <c r="J24" s="84">
        <v>0</v>
      </c>
      <c r="K24" s="179">
        <v>0</v>
      </c>
    </row>
    <row r="25" spans="1:11" x14ac:dyDescent="0.2">
      <c r="A25" s="317" t="s">
        <v>188</v>
      </c>
      <c r="B25" s="314"/>
      <c r="C25" s="82">
        <v>0</v>
      </c>
      <c r="D25" s="83">
        <v>0</v>
      </c>
      <c r="E25" s="83">
        <v>0</v>
      </c>
      <c r="F25" s="84">
        <v>0</v>
      </c>
      <c r="G25" s="83">
        <v>0</v>
      </c>
      <c r="H25" s="84">
        <v>0</v>
      </c>
      <c r="I25" s="83">
        <v>0</v>
      </c>
      <c r="J25" s="84">
        <v>0</v>
      </c>
      <c r="K25" s="179">
        <v>0</v>
      </c>
    </row>
    <row r="26" spans="1:11" x14ac:dyDescent="0.2">
      <c r="A26" s="317" t="s">
        <v>189</v>
      </c>
      <c r="B26" s="314"/>
      <c r="C26" s="82">
        <v>0</v>
      </c>
      <c r="D26" s="83">
        <v>0</v>
      </c>
      <c r="E26" s="83">
        <v>0</v>
      </c>
      <c r="F26" s="84">
        <v>0</v>
      </c>
      <c r="G26" s="83">
        <v>0</v>
      </c>
      <c r="H26" s="84">
        <v>0</v>
      </c>
      <c r="I26" s="83">
        <v>0</v>
      </c>
      <c r="J26" s="84">
        <v>0</v>
      </c>
      <c r="K26" s="179">
        <v>0</v>
      </c>
    </row>
    <row r="27" spans="1:11" x14ac:dyDescent="0.2">
      <c r="A27" s="317" t="s">
        <v>190</v>
      </c>
      <c r="B27" s="314"/>
      <c r="C27" s="82">
        <v>0</v>
      </c>
      <c r="D27" s="83">
        <v>0</v>
      </c>
      <c r="E27" s="83">
        <v>0</v>
      </c>
      <c r="F27" s="84">
        <v>0</v>
      </c>
      <c r="G27" s="83">
        <v>0</v>
      </c>
      <c r="H27" s="84">
        <v>0</v>
      </c>
      <c r="I27" s="83">
        <v>0</v>
      </c>
      <c r="J27" s="84">
        <v>0</v>
      </c>
      <c r="K27" s="179">
        <v>0</v>
      </c>
    </row>
    <row r="28" spans="1:11" x14ac:dyDescent="0.2">
      <c r="A28" s="317" t="s">
        <v>191</v>
      </c>
      <c r="B28" s="314"/>
      <c r="C28" s="82">
        <v>0</v>
      </c>
      <c r="D28" s="83">
        <v>0</v>
      </c>
      <c r="E28" s="83">
        <v>0</v>
      </c>
      <c r="F28" s="84">
        <v>0</v>
      </c>
      <c r="G28" s="83">
        <v>0</v>
      </c>
      <c r="H28" s="84">
        <v>0</v>
      </c>
      <c r="I28" s="83">
        <v>0</v>
      </c>
      <c r="J28" s="84">
        <v>0</v>
      </c>
      <c r="K28" s="179">
        <v>0</v>
      </c>
    </row>
    <row r="29" spans="1:11" x14ac:dyDescent="0.2">
      <c r="A29" s="317" t="s">
        <v>192</v>
      </c>
      <c r="B29" s="314"/>
      <c r="C29" s="82">
        <v>0</v>
      </c>
      <c r="D29" s="83">
        <v>0</v>
      </c>
      <c r="E29" s="83">
        <v>0</v>
      </c>
      <c r="F29" s="84">
        <v>0</v>
      </c>
      <c r="G29" s="83">
        <v>0</v>
      </c>
      <c r="H29" s="84">
        <v>0</v>
      </c>
      <c r="I29" s="83">
        <v>0</v>
      </c>
      <c r="J29" s="84">
        <v>0</v>
      </c>
      <c r="K29" s="179">
        <v>0</v>
      </c>
    </row>
    <row r="30" spans="1:11" x14ac:dyDescent="0.2">
      <c r="A30" s="317" t="s">
        <v>193</v>
      </c>
      <c r="B30" s="314"/>
      <c r="C30" s="82">
        <v>0</v>
      </c>
      <c r="D30" s="83">
        <v>0</v>
      </c>
      <c r="E30" s="83">
        <v>0</v>
      </c>
      <c r="F30" s="84">
        <v>0</v>
      </c>
      <c r="G30" s="83">
        <v>0</v>
      </c>
      <c r="H30" s="84">
        <v>0</v>
      </c>
      <c r="I30" s="83">
        <v>0</v>
      </c>
      <c r="J30" s="84">
        <v>0</v>
      </c>
      <c r="K30" s="179">
        <v>0</v>
      </c>
    </row>
    <row r="31" spans="1:11" x14ac:dyDescent="0.2">
      <c r="A31" s="317" t="s">
        <v>194</v>
      </c>
      <c r="B31" s="314"/>
      <c r="C31" s="82">
        <v>0</v>
      </c>
      <c r="D31" s="83">
        <v>0</v>
      </c>
      <c r="E31" s="83">
        <v>0</v>
      </c>
      <c r="F31" s="84">
        <v>0</v>
      </c>
      <c r="G31" s="83">
        <v>0</v>
      </c>
      <c r="H31" s="84">
        <v>0</v>
      </c>
      <c r="I31" s="83">
        <v>0</v>
      </c>
      <c r="J31" s="84">
        <v>0</v>
      </c>
      <c r="K31" s="179">
        <v>0</v>
      </c>
    </row>
    <row r="32" spans="1:11" x14ac:dyDescent="0.2">
      <c r="A32" s="317" t="s">
        <v>195</v>
      </c>
      <c r="B32" s="314"/>
      <c r="C32" s="82">
        <v>0</v>
      </c>
      <c r="D32" s="83">
        <v>0</v>
      </c>
      <c r="E32" s="83">
        <v>0</v>
      </c>
      <c r="F32" s="84">
        <v>0</v>
      </c>
      <c r="G32" s="83">
        <v>0</v>
      </c>
      <c r="H32" s="84">
        <v>0</v>
      </c>
      <c r="I32" s="83">
        <v>0</v>
      </c>
      <c r="J32" s="84">
        <v>0</v>
      </c>
      <c r="K32" s="179">
        <v>0</v>
      </c>
    </row>
    <row r="33" spans="1:11" x14ac:dyDescent="0.2">
      <c r="A33" s="317" t="s">
        <v>196</v>
      </c>
      <c r="B33" s="86"/>
      <c r="C33" s="87">
        <v>0</v>
      </c>
      <c r="D33" s="88">
        <v>0</v>
      </c>
      <c r="E33" s="88">
        <v>0</v>
      </c>
      <c r="F33" s="89">
        <v>0</v>
      </c>
      <c r="G33" s="88">
        <v>0</v>
      </c>
      <c r="H33" s="89">
        <v>0</v>
      </c>
      <c r="I33" s="88">
        <v>0</v>
      </c>
      <c r="J33" s="89">
        <v>0</v>
      </c>
      <c r="K33" s="180">
        <v>0</v>
      </c>
    </row>
    <row r="34" spans="1:11" ht="13.5" thickBot="1" x14ac:dyDescent="0.25">
      <c r="A34" s="181"/>
      <c r="B34" s="45" t="s">
        <v>66</v>
      </c>
      <c r="C34" s="55"/>
      <c r="D34" s="46">
        <f>SUM(D9:D33)</f>
        <v>0</v>
      </c>
      <c r="E34" s="47">
        <f>SUM(E9:E33)</f>
        <v>0</v>
      </c>
      <c r="F34" s="56"/>
      <c r="G34" s="56"/>
      <c r="H34" s="48">
        <f>SUM(H9:H33)</f>
        <v>0</v>
      </c>
      <c r="I34" s="47">
        <f>SUM(I9:I33)</f>
        <v>0</v>
      </c>
      <c r="J34" s="49">
        <f>SUM(J9:J33)</f>
        <v>0</v>
      </c>
      <c r="K34" s="182">
        <f>SUM(K9:K33)</f>
        <v>0</v>
      </c>
    </row>
    <row r="35" spans="1:11" ht="13.5" customHeight="1" thickBot="1" x14ac:dyDescent="0.25">
      <c r="A35" s="183"/>
      <c r="B35" s="43" t="s">
        <v>67</v>
      </c>
      <c r="C35" s="270">
        <f>SUM(C9:C33)</f>
        <v>0</v>
      </c>
      <c r="D35" s="895">
        <f>D34+E34</f>
        <v>0</v>
      </c>
      <c r="E35" s="902"/>
      <c r="F35" s="271">
        <f>SUM(F9:F33)</f>
        <v>0</v>
      </c>
      <c r="G35" s="271">
        <f>SUM(G9:G33)</f>
        <v>0</v>
      </c>
      <c r="H35" s="895">
        <f>H34+I34</f>
        <v>0</v>
      </c>
      <c r="I35" s="896"/>
      <c r="J35" s="895">
        <f>J34+K34</f>
        <v>0</v>
      </c>
      <c r="K35" s="901"/>
    </row>
    <row r="36" spans="1:11" ht="16.5" customHeight="1" x14ac:dyDescent="0.25">
      <c r="A36" s="892" t="s">
        <v>370</v>
      </c>
      <c r="B36" s="893"/>
      <c r="C36" s="893"/>
      <c r="D36" s="893"/>
      <c r="E36" s="893"/>
      <c r="F36" s="893"/>
      <c r="G36" s="893"/>
      <c r="H36" s="893"/>
      <c r="I36" s="893"/>
      <c r="J36" s="893"/>
      <c r="K36" s="894"/>
    </row>
    <row r="37" spans="1:11" x14ac:dyDescent="0.2">
      <c r="A37" s="289" t="s">
        <v>68</v>
      </c>
      <c r="B37" s="283"/>
      <c r="C37" s="283"/>
      <c r="D37" s="283"/>
      <c r="E37" s="283"/>
      <c r="F37" s="283"/>
      <c r="G37" s="283"/>
      <c r="H37" s="283"/>
      <c r="I37" s="283"/>
      <c r="J37" s="283"/>
      <c r="K37" s="290"/>
    </row>
    <row r="38" spans="1:11" ht="13.5" thickBot="1" x14ac:dyDescent="0.25">
      <c r="A38" s="184" t="s">
        <v>69</v>
      </c>
      <c r="B38" s="185"/>
      <c r="C38" s="185"/>
      <c r="D38" s="185"/>
      <c r="E38" s="185"/>
      <c r="F38" s="185"/>
      <c r="G38" s="185"/>
      <c r="H38" s="185"/>
      <c r="I38" s="185"/>
      <c r="J38" s="185"/>
      <c r="K38" s="175"/>
    </row>
    <row r="39" spans="1:11" ht="13.5" thickTop="1" x14ac:dyDescent="0.2"/>
  </sheetData>
  <sheetProtection algorithmName="SHA-512" hashValue="mg5GnW5d2H3KPZxftCtoIxeq3Gs3j8WJuGpOF28JthKSrc7fIj/fy8UBYamxNGZKANv9/77HZZqivhVM+2C8YQ==" saltValue="G9d+DP5i/N2eRVA2GyDadA==" spinCount="100000" sheet="1" objects="1" scenarios="1"/>
  <customSheetViews>
    <customSheetView guid="{B166EF7C-5BCB-4BCF-A454-CAF17A511715}" showPageBreaks="1" fitToPage="1" printArea="1" showRuler="0" topLeftCell="A28">
      <selection activeCell="G9" sqref="G9"/>
      <pageMargins left="0" right="0" top="0" bottom="0" header="0" footer="0"/>
      <pageSetup scale="66" orientation="landscape" horizontalDpi="300" verticalDpi="300" r:id="rId1"/>
      <headerFooter alignWithMargins="0">
        <oddFooter>&amp;L&amp;"Book Antiqua,Regular"FPC REVISED: MARCH 22, 2006</oddFooter>
      </headerFooter>
    </customSheetView>
  </customSheetViews>
  <mergeCells count="16">
    <mergeCell ref="A36:K36"/>
    <mergeCell ref="H35:I35"/>
    <mergeCell ref="H7:I7"/>
    <mergeCell ref="J7:K7"/>
    <mergeCell ref="J35:K35"/>
    <mergeCell ref="D35:E35"/>
    <mergeCell ref="A7:B7"/>
    <mergeCell ref="C7:E7"/>
    <mergeCell ref="F7:F8"/>
    <mergeCell ref="I5:K5"/>
    <mergeCell ref="A6:F6"/>
    <mergeCell ref="A3:K3"/>
    <mergeCell ref="E2:K2"/>
    <mergeCell ref="A2:D2"/>
    <mergeCell ref="I4:K4"/>
    <mergeCell ref="C4:F5"/>
  </mergeCells>
  <phoneticPr fontId="0" type="noConversion"/>
  <pageMargins left="0.75" right="0.75" top="1" bottom="0.83" header="0.5" footer="0.5"/>
  <pageSetup scale="70" orientation="landscape" r:id="rId2"/>
  <headerFooter alignWithMargins="0">
    <oddFooter xml:space="preserve">&amp;L&amp;"Book Antiqua,Regular"PDC Revised: March 2024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942A3-C65D-4D2B-A51A-1B6AAC2D0E9B}">
  <sheetPr>
    <pageSetUpPr fitToPage="1"/>
  </sheetPr>
  <dimension ref="A1:J40"/>
  <sheetViews>
    <sheetView zoomScale="115" zoomScaleNormal="115" zoomScalePageLayoutView="87" workbookViewId="0">
      <selection activeCell="F4" sqref="F4:I4"/>
    </sheetView>
  </sheetViews>
  <sheetFormatPr defaultRowHeight="12.75" x14ac:dyDescent="0.2"/>
  <cols>
    <col min="1" max="1" width="13.140625" customWidth="1"/>
    <col min="2" max="2" width="48.140625" customWidth="1"/>
    <col min="3" max="3" width="9.42578125" customWidth="1"/>
    <col min="4" max="4" width="14.5703125" customWidth="1"/>
    <col min="5" max="5" width="15.85546875" bestFit="1" customWidth="1"/>
    <col min="6" max="8" width="14.7109375" customWidth="1"/>
    <col min="9" max="9" width="15.42578125" bestFit="1" customWidth="1"/>
    <col min="10" max="10" width="13" customWidth="1"/>
  </cols>
  <sheetData>
    <row r="1" spans="1:10" ht="6" customHeight="1" thickTop="1" x14ac:dyDescent="0.2">
      <c r="A1" s="288" t="s">
        <v>47</v>
      </c>
      <c r="B1" s="257"/>
      <c r="C1" s="257"/>
      <c r="D1" s="257"/>
      <c r="E1" s="257"/>
      <c r="F1" s="257"/>
      <c r="G1" s="257"/>
      <c r="H1" s="257"/>
      <c r="I1" s="784"/>
    </row>
    <row r="2" spans="1:10" ht="15" x14ac:dyDescent="0.25">
      <c r="A2" s="888" t="s">
        <v>55</v>
      </c>
      <c r="B2" s="889"/>
      <c r="C2" s="886"/>
      <c r="D2" s="886"/>
      <c r="E2" s="909" t="s">
        <v>1</v>
      </c>
      <c r="F2" s="909"/>
      <c r="G2" s="909"/>
      <c r="H2" s="909"/>
      <c r="I2" s="910"/>
    </row>
    <row r="3" spans="1:10" ht="16.5" x14ac:dyDescent="0.3">
      <c r="A3" s="882" t="s">
        <v>401</v>
      </c>
      <c r="B3" s="883"/>
      <c r="C3" s="883"/>
      <c r="D3" s="883"/>
      <c r="E3" s="883"/>
      <c r="F3" s="883"/>
      <c r="G3" s="883"/>
      <c r="H3" s="883"/>
      <c r="I3" s="884"/>
    </row>
    <row r="4" spans="1:10" ht="35.25" customHeight="1" x14ac:dyDescent="0.35">
      <c r="A4" s="176" t="s">
        <v>4</v>
      </c>
      <c r="B4" s="245">
        <f>SUM('Sched Value'!C4:I4)</f>
        <v>1</v>
      </c>
      <c r="C4" s="779"/>
      <c r="E4" s="5" t="s">
        <v>8</v>
      </c>
      <c r="F4" s="911">
        <f>SUM('Cert Part Pay'!F9)</f>
        <v>45108</v>
      </c>
      <c r="G4" s="911"/>
      <c r="H4" s="911"/>
      <c r="I4" s="912"/>
    </row>
    <row r="5" spans="1:10" ht="13.5" x14ac:dyDescent="0.25">
      <c r="A5" s="176" t="s">
        <v>11</v>
      </c>
      <c r="B5" s="244" t="str">
        <f>'Sched Value'!C5</f>
        <v>Enter Number in SOV</v>
      </c>
      <c r="E5" s="5" t="s">
        <v>3</v>
      </c>
      <c r="F5" s="913" t="str">
        <f>'Sched Value'!O5</f>
        <v>Add Contractor Name on SOV</v>
      </c>
      <c r="G5" s="913"/>
      <c r="H5" s="913"/>
      <c r="I5" s="914"/>
    </row>
    <row r="6" spans="1:10" ht="8.25" customHeight="1" thickBot="1" x14ac:dyDescent="0.3">
      <c r="A6" s="847"/>
      <c r="B6" s="848"/>
      <c r="C6" s="848"/>
      <c r="D6" s="848"/>
      <c r="E6" s="848"/>
      <c r="I6" s="174"/>
    </row>
    <row r="7" spans="1:10" ht="13.5" customHeight="1" thickTop="1" x14ac:dyDescent="0.2">
      <c r="A7" s="903" t="s">
        <v>57</v>
      </c>
      <c r="B7" s="904"/>
      <c r="C7" s="907" t="s">
        <v>17</v>
      </c>
      <c r="D7" s="919" t="s">
        <v>402</v>
      </c>
      <c r="E7" s="921" t="s">
        <v>59</v>
      </c>
      <c r="F7" s="923" t="s">
        <v>403</v>
      </c>
      <c r="G7" s="923" t="s">
        <v>404</v>
      </c>
      <c r="H7" s="923" t="s">
        <v>405</v>
      </c>
      <c r="I7" s="925" t="s">
        <v>406</v>
      </c>
    </row>
    <row r="8" spans="1:10" ht="13.5" x14ac:dyDescent="0.25">
      <c r="A8" s="260" t="s">
        <v>407</v>
      </c>
      <c r="B8" s="261" t="s">
        <v>62</v>
      </c>
      <c r="C8" s="918"/>
      <c r="D8" s="920"/>
      <c r="E8" s="922"/>
      <c r="F8" s="924"/>
      <c r="G8" s="924"/>
      <c r="H8" s="924"/>
      <c r="I8" s="926"/>
    </row>
    <row r="9" spans="1:10" x14ac:dyDescent="0.2">
      <c r="A9" s="315" t="s">
        <v>408</v>
      </c>
      <c r="B9" s="785" t="s">
        <v>409</v>
      </c>
      <c r="C9" s="79">
        <v>0</v>
      </c>
      <c r="D9" s="80">
        <v>0</v>
      </c>
      <c r="E9" s="81">
        <v>0</v>
      </c>
      <c r="F9" s="80">
        <v>0</v>
      </c>
      <c r="G9" s="786">
        <v>0</v>
      </c>
      <c r="H9" s="80">
        <v>0</v>
      </c>
      <c r="I9" s="177">
        <f>SUM(D9:H9)</f>
        <v>0</v>
      </c>
      <c r="J9" s="110"/>
    </row>
    <row r="10" spans="1:10" x14ac:dyDescent="0.2">
      <c r="A10" s="316" t="s">
        <v>410</v>
      </c>
      <c r="B10" s="787" t="s">
        <v>409</v>
      </c>
      <c r="C10" s="82">
        <v>0</v>
      </c>
      <c r="D10" s="83">
        <v>0</v>
      </c>
      <c r="E10" s="84">
        <v>0</v>
      </c>
      <c r="F10" s="83">
        <v>0</v>
      </c>
      <c r="G10" s="788">
        <v>0</v>
      </c>
      <c r="H10" s="83">
        <v>0</v>
      </c>
      <c r="I10" s="179">
        <f t="shared" ref="I10:I14" si="0">SUM(D10:H10)</f>
        <v>0</v>
      </c>
    </row>
    <row r="11" spans="1:10" x14ac:dyDescent="0.2">
      <c r="A11" s="316" t="s">
        <v>407</v>
      </c>
      <c r="B11" s="85"/>
      <c r="C11" s="82">
        <v>0</v>
      </c>
      <c r="D11" s="83">
        <v>0</v>
      </c>
      <c r="E11" s="84">
        <v>0</v>
      </c>
      <c r="F11" s="83">
        <v>0</v>
      </c>
      <c r="G11" s="788">
        <v>0</v>
      </c>
      <c r="H11" s="83">
        <v>0</v>
      </c>
      <c r="I11" s="179">
        <f t="shared" si="0"/>
        <v>0</v>
      </c>
    </row>
    <row r="12" spans="1:10" x14ac:dyDescent="0.2">
      <c r="A12" s="316" t="s">
        <v>407</v>
      </c>
      <c r="B12" s="85"/>
      <c r="C12" s="82">
        <v>0</v>
      </c>
      <c r="D12" s="83">
        <v>0</v>
      </c>
      <c r="E12" s="84">
        <v>0</v>
      </c>
      <c r="F12" s="83">
        <v>0</v>
      </c>
      <c r="G12" s="788">
        <v>0</v>
      </c>
      <c r="H12" s="83">
        <v>0</v>
      </c>
      <c r="I12" s="179">
        <f t="shared" si="0"/>
        <v>0</v>
      </c>
    </row>
    <row r="13" spans="1:10" x14ac:dyDescent="0.2">
      <c r="A13" s="316" t="s">
        <v>407</v>
      </c>
      <c r="B13" s="85"/>
      <c r="C13" s="82">
        <v>0</v>
      </c>
      <c r="D13" s="83">
        <v>0</v>
      </c>
      <c r="E13" s="84">
        <v>0</v>
      </c>
      <c r="F13" s="83">
        <v>0</v>
      </c>
      <c r="G13" s="788">
        <v>0</v>
      </c>
      <c r="H13" s="83">
        <v>0</v>
      </c>
      <c r="I13" s="179">
        <f t="shared" si="0"/>
        <v>0</v>
      </c>
    </row>
    <row r="14" spans="1:10" ht="13.5" thickBot="1" x14ac:dyDescent="0.25">
      <c r="A14" s="316" t="s">
        <v>407</v>
      </c>
      <c r="B14" s="85"/>
      <c r="C14" s="82">
        <v>0</v>
      </c>
      <c r="D14" s="83">
        <v>0</v>
      </c>
      <c r="E14" s="84">
        <v>0</v>
      </c>
      <c r="F14" s="83">
        <v>0</v>
      </c>
      <c r="G14" s="788">
        <v>0</v>
      </c>
      <c r="H14" s="83">
        <v>0</v>
      </c>
      <c r="I14" s="179">
        <f t="shared" si="0"/>
        <v>0</v>
      </c>
    </row>
    <row r="15" spans="1:10" ht="13.5" hidden="1" thickBot="1" x14ac:dyDescent="0.25">
      <c r="A15" s="789" t="s">
        <v>407</v>
      </c>
      <c r="B15" s="85"/>
      <c r="C15" s="82">
        <v>0</v>
      </c>
      <c r="D15" s="83">
        <v>0</v>
      </c>
      <c r="E15" s="84">
        <v>0</v>
      </c>
      <c r="F15" s="83">
        <v>0</v>
      </c>
      <c r="G15" s="788">
        <v>0</v>
      </c>
      <c r="H15" s="790"/>
      <c r="I15" s="791">
        <v>0</v>
      </c>
    </row>
    <row r="16" spans="1:10" ht="13.5" hidden="1" thickBot="1" x14ac:dyDescent="0.25">
      <c r="A16" s="315" t="s">
        <v>407</v>
      </c>
      <c r="B16" s="85"/>
      <c r="C16" s="82">
        <v>0</v>
      </c>
      <c r="D16" s="83">
        <v>0</v>
      </c>
      <c r="E16" s="84">
        <v>0</v>
      </c>
      <c r="F16" s="83">
        <v>0</v>
      </c>
      <c r="G16" s="788">
        <v>0</v>
      </c>
      <c r="H16" s="790"/>
      <c r="I16" s="791">
        <v>0</v>
      </c>
    </row>
    <row r="17" spans="1:9" ht="13.5" hidden="1" thickBot="1" x14ac:dyDescent="0.25">
      <c r="A17" s="315" t="s">
        <v>407</v>
      </c>
      <c r="B17" s="85"/>
      <c r="C17" s="82">
        <v>0</v>
      </c>
      <c r="D17" s="83">
        <v>0</v>
      </c>
      <c r="E17" s="84">
        <v>0</v>
      </c>
      <c r="F17" s="83">
        <v>0</v>
      </c>
      <c r="G17" s="788">
        <v>0</v>
      </c>
      <c r="H17" s="790"/>
      <c r="I17" s="791">
        <v>0</v>
      </c>
    </row>
    <row r="18" spans="1:9" ht="13.5" hidden="1" thickBot="1" x14ac:dyDescent="0.25">
      <c r="A18" s="315" t="s">
        <v>407</v>
      </c>
      <c r="B18" s="85"/>
      <c r="C18" s="82">
        <v>0</v>
      </c>
      <c r="D18" s="83">
        <v>0</v>
      </c>
      <c r="E18" s="84">
        <v>0</v>
      </c>
      <c r="F18" s="83">
        <v>0</v>
      </c>
      <c r="G18" s="788">
        <v>0</v>
      </c>
      <c r="H18" s="790"/>
      <c r="I18" s="791">
        <v>0</v>
      </c>
    </row>
    <row r="19" spans="1:9" ht="13.5" hidden="1" thickBot="1" x14ac:dyDescent="0.25">
      <c r="A19" s="315" t="s">
        <v>407</v>
      </c>
      <c r="B19" s="85"/>
      <c r="C19" s="82">
        <v>0</v>
      </c>
      <c r="D19" s="83">
        <v>0</v>
      </c>
      <c r="E19" s="84">
        <v>0</v>
      </c>
      <c r="F19" s="83">
        <v>0</v>
      </c>
      <c r="G19" s="788">
        <v>0</v>
      </c>
      <c r="H19" s="790"/>
      <c r="I19" s="791">
        <v>0</v>
      </c>
    </row>
    <row r="20" spans="1:9" ht="13.5" hidden="1" thickBot="1" x14ac:dyDescent="0.25">
      <c r="A20" s="315" t="s">
        <v>407</v>
      </c>
      <c r="B20" s="85"/>
      <c r="C20" s="82">
        <v>0</v>
      </c>
      <c r="D20" s="83">
        <v>0</v>
      </c>
      <c r="E20" s="84">
        <v>0</v>
      </c>
      <c r="F20" s="83">
        <v>0</v>
      </c>
      <c r="G20" s="788">
        <v>0</v>
      </c>
      <c r="H20" s="790"/>
      <c r="I20" s="791">
        <v>0</v>
      </c>
    </row>
    <row r="21" spans="1:9" ht="13.5" hidden="1" thickBot="1" x14ac:dyDescent="0.25">
      <c r="A21" s="315" t="s">
        <v>407</v>
      </c>
      <c r="B21" s="85"/>
      <c r="C21" s="82">
        <v>0</v>
      </c>
      <c r="D21" s="83">
        <v>0</v>
      </c>
      <c r="E21" s="84">
        <v>0</v>
      </c>
      <c r="F21" s="83">
        <v>0</v>
      </c>
      <c r="G21" s="788">
        <v>0</v>
      </c>
      <c r="H21" s="790"/>
      <c r="I21" s="791">
        <v>0</v>
      </c>
    </row>
    <row r="22" spans="1:9" ht="13.5" hidden="1" thickBot="1" x14ac:dyDescent="0.25">
      <c r="A22" s="315" t="s">
        <v>407</v>
      </c>
      <c r="B22" s="85"/>
      <c r="C22" s="82">
        <v>0</v>
      </c>
      <c r="D22" s="83">
        <v>0</v>
      </c>
      <c r="E22" s="84">
        <v>0</v>
      </c>
      <c r="F22" s="83">
        <v>0</v>
      </c>
      <c r="G22" s="788">
        <v>0</v>
      </c>
      <c r="H22" s="790"/>
      <c r="I22" s="791">
        <v>0</v>
      </c>
    </row>
    <row r="23" spans="1:9" ht="13.5" hidden="1" thickBot="1" x14ac:dyDescent="0.25">
      <c r="A23" s="315" t="s">
        <v>407</v>
      </c>
      <c r="B23" s="85"/>
      <c r="C23" s="82">
        <v>0</v>
      </c>
      <c r="D23" s="83">
        <v>0</v>
      </c>
      <c r="E23" s="84">
        <v>0</v>
      </c>
      <c r="F23" s="83">
        <v>0</v>
      </c>
      <c r="G23" s="788">
        <v>0</v>
      </c>
      <c r="H23" s="790"/>
      <c r="I23" s="791">
        <v>0</v>
      </c>
    </row>
    <row r="24" spans="1:9" ht="13.5" hidden="1" thickBot="1" x14ac:dyDescent="0.25">
      <c r="A24" s="315" t="s">
        <v>407</v>
      </c>
      <c r="B24" s="314"/>
      <c r="C24" s="82">
        <v>0</v>
      </c>
      <c r="D24" s="83">
        <v>0</v>
      </c>
      <c r="E24" s="84">
        <v>0</v>
      </c>
      <c r="F24" s="83">
        <v>0</v>
      </c>
      <c r="G24" s="788">
        <v>0</v>
      </c>
      <c r="H24" s="790"/>
      <c r="I24" s="791">
        <v>0</v>
      </c>
    </row>
    <row r="25" spans="1:9" ht="13.5" hidden="1" thickBot="1" x14ac:dyDescent="0.25">
      <c r="A25" s="315" t="s">
        <v>407</v>
      </c>
      <c r="B25" s="314"/>
      <c r="C25" s="82">
        <v>0</v>
      </c>
      <c r="D25" s="83">
        <v>0</v>
      </c>
      <c r="E25" s="84">
        <v>0</v>
      </c>
      <c r="F25" s="83">
        <v>0</v>
      </c>
      <c r="G25" s="788">
        <v>0</v>
      </c>
      <c r="H25" s="790"/>
      <c r="I25" s="791">
        <v>0</v>
      </c>
    </row>
    <row r="26" spans="1:9" ht="13.5" hidden="1" thickBot="1" x14ac:dyDescent="0.25">
      <c r="A26" s="315" t="s">
        <v>407</v>
      </c>
      <c r="B26" s="314"/>
      <c r="C26" s="82">
        <v>0</v>
      </c>
      <c r="D26" s="83">
        <v>0</v>
      </c>
      <c r="E26" s="84">
        <v>0</v>
      </c>
      <c r="F26" s="83">
        <v>0</v>
      </c>
      <c r="G26" s="788">
        <v>0</v>
      </c>
      <c r="H26" s="790"/>
      <c r="I26" s="791">
        <v>0</v>
      </c>
    </row>
    <row r="27" spans="1:9" ht="13.5" hidden="1" thickBot="1" x14ac:dyDescent="0.25">
      <c r="A27" s="315" t="s">
        <v>407</v>
      </c>
      <c r="B27" s="314"/>
      <c r="C27" s="82">
        <v>0</v>
      </c>
      <c r="D27" s="83">
        <v>0</v>
      </c>
      <c r="E27" s="84">
        <v>0</v>
      </c>
      <c r="F27" s="83">
        <v>0</v>
      </c>
      <c r="G27" s="788">
        <v>0</v>
      </c>
      <c r="H27" s="790"/>
      <c r="I27" s="791">
        <v>0</v>
      </c>
    </row>
    <row r="28" spans="1:9" ht="13.5" hidden="1" thickBot="1" x14ac:dyDescent="0.25">
      <c r="A28" s="315" t="s">
        <v>407</v>
      </c>
      <c r="B28" s="314"/>
      <c r="C28" s="82">
        <v>0</v>
      </c>
      <c r="D28" s="83">
        <v>0</v>
      </c>
      <c r="E28" s="84">
        <v>0</v>
      </c>
      <c r="F28" s="83">
        <v>0</v>
      </c>
      <c r="G28" s="788">
        <v>0</v>
      </c>
      <c r="H28" s="790"/>
      <c r="I28" s="791">
        <v>0</v>
      </c>
    </row>
    <row r="29" spans="1:9" ht="13.5" hidden="1" thickBot="1" x14ac:dyDescent="0.25">
      <c r="A29" s="315" t="s">
        <v>407</v>
      </c>
      <c r="B29" s="314"/>
      <c r="C29" s="82">
        <v>0</v>
      </c>
      <c r="D29" s="83">
        <v>0</v>
      </c>
      <c r="E29" s="84">
        <v>0</v>
      </c>
      <c r="F29" s="83">
        <v>0</v>
      </c>
      <c r="G29" s="788">
        <v>0</v>
      </c>
      <c r="H29" s="790"/>
      <c r="I29" s="791">
        <v>0</v>
      </c>
    </row>
    <row r="30" spans="1:9" ht="13.5" hidden="1" thickBot="1" x14ac:dyDescent="0.25">
      <c r="A30" s="315" t="s">
        <v>407</v>
      </c>
      <c r="B30" s="314"/>
      <c r="C30" s="82">
        <v>0</v>
      </c>
      <c r="D30" s="83">
        <v>0</v>
      </c>
      <c r="E30" s="84">
        <v>0</v>
      </c>
      <c r="F30" s="83">
        <v>0</v>
      </c>
      <c r="G30" s="788">
        <v>0</v>
      </c>
      <c r="H30" s="790"/>
      <c r="I30" s="791">
        <v>0</v>
      </c>
    </row>
    <row r="31" spans="1:9" ht="13.5" hidden="1" thickBot="1" x14ac:dyDescent="0.25">
      <c r="A31" s="315" t="s">
        <v>407</v>
      </c>
      <c r="B31" s="314"/>
      <c r="C31" s="82">
        <v>0</v>
      </c>
      <c r="D31" s="83">
        <v>0</v>
      </c>
      <c r="E31" s="84">
        <v>0</v>
      </c>
      <c r="F31" s="83">
        <v>0</v>
      </c>
      <c r="G31" s="788">
        <v>0</v>
      </c>
      <c r="H31" s="790"/>
      <c r="I31" s="791">
        <v>0</v>
      </c>
    </row>
    <row r="32" spans="1:9" ht="13.5" hidden="1" thickBot="1" x14ac:dyDescent="0.25">
      <c r="A32" s="315" t="s">
        <v>407</v>
      </c>
      <c r="B32" s="314"/>
      <c r="C32" s="82">
        <v>0</v>
      </c>
      <c r="D32" s="83">
        <v>0</v>
      </c>
      <c r="E32" s="84">
        <v>0</v>
      </c>
      <c r="F32" s="83">
        <v>0</v>
      </c>
      <c r="G32" s="788">
        <v>0</v>
      </c>
      <c r="H32" s="790"/>
      <c r="I32" s="791">
        <v>0</v>
      </c>
    </row>
    <row r="33" spans="1:9" ht="13.5" hidden="1" thickBot="1" x14ac:dyDescent="0.25">
      <c r="A33" s="315" t="s">
        <v>407</v>
      </c>
      <c r="B33" s="85"/>
      <c r="C33" s="87">
        <v>0</v>
      </c>
      <c r="D33" s="88">
        <v>0</v>
      </c>
      <c r="E33" s="89">
        <v>0</v>
      </c>
      <c r="F33" s="88">
        <v>0</v>
      </c>
      <c r="G33" s="792">
        <v>0</v>
      </c>
      <c r="H33" s="793"/>
      <c r="I33" s="794">
        <v>0</v>
      </c>
    </row>
    <row r="34" spans="1:9" ht="13.5" customHeight="1" thickBot="1" x14ac:dyDescent="0.25">
      <c r="A34" s="843"/>
      <c r="B34" s="43"/>
      <c r="C34" s="270">
        <f>SUM(C9:C33)</f>
        <v>0</v>
      </c>
      <c r="D34" s="271">
        <f>SUM(D9:D33)</f>
        <v>0</v>
      </c>
      <c r="E34" s="271">
        <f>SUM(E9:E33)</f>
        <v>0</v>
      </c>
      <c r="F34" s="271">
        <f t="shared" ref="F34:I34" si="1">SUM(F9:F33)</f>
        <v>0</v>
      </c>
      <c r="G34" s="795">
        <f t="shared" si="1"/>
        <v>0</v>
      </c>
      <c r="H34" s="271">
        <f t="shared" si="1"/>
        <v>0</v>
      </c>
      <c r="I34" s="796">
        <f t="shared" si="1"/>
        <v>0</v>
      </c>
    </row>
    <row r="35" spans="1:9" ht="16.5" customHeight="1" thickBot="1" x14ac:dyDescent="0.25">
      <c r="A35" s="927" t="s">
        <v>411</v>
      </c>
      <c r="B35" s="928"/>
      <c r="C35" s="929"/>
      <c r="D35" s="797">
        <f>D34</f>
        <v>0</v>
      </c>
      <c r="E35" s="797">
        <f t="shared" ref="E35:I35" si="2">E34</f>
        <v>0</v>
      </c>
      <c r="F35" s="797">
        <f t="shared" si="2"/>
        <v>0</v>
      </c>
      <c r="G35" s="797">
        <f t="shared" si="2"/>
        <v>0</v>
      </c>
      <c r="H35" s="797">
        <f t="shared" si="2"/>
        <v>0</v>
      </c>
      <c r="I35" s="798">
        <f t="shared" si="2"/>
        <v>0</v>
      </c>
    </row>
    <row r="36" spans="1:9" x14ac:dyDescent="0.2">
      <c r="A36" s="930" t="s">
        <v>412</v>
      </c>
      <c r="B36" s="931"/>
      <c r="C36" s="931"/>
      <c r="D36" s="931"/>
      <c r="E36" s="931"/>
      <c r="F36" s="931"/>
      <c r="G36" s="931"/>
      <c r="H36" s="931"/>
      <c r="I36" s="932"/>
    </row>
    <row r="37" spans="1:9" ht="12.75" customHeight="1" x14ac:dyDescent="0.2">
      <c r="A37" s="933"/>
      <c r="B37" s="934"/>
      <c r="C37" s="934"/>
      <c r="D37" s="934"/>
      <c r="E37" s="934"/>
      <c r="F37" s="934"/>
      <c r="G37" s="934"/>
      <c r="H37" s="934"/>
      <c r="I37" s="935"/>
    </row>
    <row r="38" spans="1:9" x14ac:dyDescent="0.2">
      <c r="A38" s="933"/>
      <c r="B38" s="934"/>
      <c r="C38" s="934"/>
      <c r="D38" s="934"/>
      <c r="E38" s="934"/>
      <c r="F38" s="934"/>
      <c r="G38" s="934"/>
      <c r="H38" s="934"/>
      <c r="I38" s="935"/>
    </row>
    <row r="39" spans="1:9" ht="13.5" thickBot="1" x14ac:dyDescent="0.25">
      <c r="A39" s="915"/>
      <c r="B39" s="916"/>
      <c r="C39" s="916"/>
      <c r="D39" s="916"/>
      <c r="E39" s="916"/>
      <c r="F39" s="916"/>
      <c r="G39" s="916"/>
      <c r="H39" s="916"/>
      <c r="I39" s="917"/>
    </row>
    <row r="40" spans="1:9" ht="13.5" thickTop="1" x14ac:dyDescent="0.2"/>
  </sheetData>
  <sheetProtection algorithmName="SHA-512" hashValue="jVYidNaioqBR+QPQQ4mRs/NAyxP90MH4/xetm6dC9wqottaWk6xZc/1ruQvTt2e3KxLBoNc/lWkNZW/1FWDvxA==" saltValue="VbLPv4y4uVDaSgSVDtovpA==" spinCount="100000" sheet="1" objects="1" scenarios="1"/>
  <mergeCells count="18">
    <mergeCell ref="A39:I39"/>
    <mergeCell ref="A7:B7"/>
    <mergeCell ref="C7:C8"/>
    <mergeCell ref="D7:D8"/>
    <mergeCell ref="E7:E8"/>
    <mergeCell ref="F7:F8"/>
    <mergeCell ref="G7:G8"/>
    <mergeCell ref="H7:H8"/>
    <mergeCell ref="I7:I8"/>
    <mergeCell ref="A35:C35"/>
    <mergeCell ref="A36:I36"/>
    <mergeCell ref="A37:I38"/>
    <mergeCell ref="A6:E6"/>
    <mergeCell ref="A2:D2"/>
    <mergeCell ref="E2:I2"/>
    <mergeCell ref="A3:I3"/>
    <mergeCell ref="F4:I4"/>
    <mergeCell ref="F5:I5"/>
  </mergeCells>
  <pageMargins left="0.75" right="0.75" top="1" bottom="0.83" header="0.5" footer="0.5"/>
  <pageSetup scale="75" orientation="landscape" r:id="rId1"/>
  <headerFooter alignWithMargins="0">
    <oddFooter xml:space="preserve">&amp;L&amp;"Book Antiqua,Regular"PDC Revised: March 2024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347"/>
  <sheetViews>
    <sheetView view="pageBreakPreview" topLeftCell="A3" zoomScale="80" zoomScaleNormal="98" zoomScaleSheetLayoutView="80" workbookViewId="0">
      <pane ySplit="3660" topLeftCell="A172" activePane="bottomLeft"/>
      <selection activeCell="J4" sqref="J4:M5"/>
      <selection pane="bottomLeft" activeCell="M173" sqref="M173"/>
    </sheetView>
  </sheetViews>
  <sheetFormatPr defaultRowHeight="12.75" x14ac:dyDescent="0.2"/>
  <cols>
    <col min="1" max="1" width="11.85546875" customWidth="1"/>
    <col min="2" max="2" width="51.42578125" customWidth="1"/>
    <col min="3" max="3" width="19.28515625" customWidth="1"/>
    <col min="4" max="4" width="17.7109375" customWidth="1"/>
    <col min="5" max="5" width="19.28515625" customWidth="1"/>
    <col min="6" max="7" width="17.7109375" customWidth="1"/>
    <col min="8" max="8" width="18.28515625" customWidth="1"/>
    <col min="9" max="9" width="19.28515625" customWidth="1"/>
    <col min="10" max="12" width="17.7109375" customWidth="1"/>
    <col min="13" max="13" width="20.5703125" customWidth="1"/>
    <col min="14" max="14" width="11.5703125" customWidth="1"/>
    <col min="15" max="15" width="19.28515625" customWidth="1"/>
    <col min="16" max="17" width="17.7109375" customWidth="1"/>
    <col min="18" max="18" width="18.7109375" customWidth="1"/>
    <col min="19" max="19" width="19.85546875" customWidth="1"/>
  </cols>
  <sheetData>
    <row r="1" spans="1:36" x14ac:dyDescent="0.2">
      <c r="A1" s="283" t="s">
        <v>47</v>
      </c>
      <c r="R1" s="50" t="s">
        <v>47</v>
      </c>
    </row>
    <row r="2" spans="1:36" ht="23.25" x14ac:dyDescent="0.35">
      <c r="A2" s="955" t="s">
        <v>55</v>
      </c>
      <c r="B2" s="955"/>
      <c r="C2" s="956"/>
      <c r="D2" s="956"/>
      <c r="E2" s="956"/>
      <c r="F2" s="956"/>
      <c r="G2" s="956"/>
      <c r="H2" s="956"/>
      <c r="I2" s="956"/>
      <c r="J2" s="956"/>
      <c r="K2" s="956"/>
      <c r="L2" s="953" t="s">
        <v>169</v>
      </c>
      <c r="M2" s="954"/>
      <c r="N2" s="954"/>
      <c r="O2" s="954"/>
      <c r="P2" s="954"/>
      <c r="Q2" s="954"/>
      <c r="R2" s="954"/>
      <c r="S2" s="605"/>
      <c r="T2" s="606"/>
      <c r="U2" s="606"/>
      <c r="V2" s="606"/>
      <c r="W2" s="606"/>
      <c r="X2" s="606"/>
      <c r="Y2" s="606"/>
    </row>
    <row r="3" spans="1:36" ht="23.25" x14ac:dyDescent="0.35">
      <c r="A3" s="957" t="s">
        <v>70</v>
      </c>
      <c r="B3" s="958"/>
      <c r="C3" s="958"/>
      <c r="D3" s="958"/>
      <c r="E3" s="958"/>
      <c r="F3" s="958"/>
      <c r="G3" s="958"/>
      <c r="H3" s="958"/>
      <c r="I3" s="958"/>
      <c r="J3" s="958"/>
      <c r="K3" s="958"/>
      <c r="L3" s="958"/>
      <c r="M3" s="958"/>
      <c r="N3" s="958"/>
      <c r="O3" s="958"/>
      <c r="P3" s="958"/>
      <c r="Q3" s="958"/>
      <c r="R3" s="958"/>
      <c r="S3" s="607"/>
      <c r="T3" s="606"/>
      <c r="U3" s="606"/>
      <c r="V3" s="606"/>
      <c r="W3" s="606"/>
      <c r="X3" s="606"/>
      <c r="Y3" s="606"/>
      <c r="Z3" s="606"/>
      <c r="AA3" s="606"/>
      <c r="AB3" s="606"/>
      <c r="AC3" s="606"/>
      <c r="AD3" s="606"/>
      <c r="AE3" s="606"/>
      <c r="AF3" s="606"/>
      <c r="AG3" s="606"/>
      <c r="AH3" s="606"/>
      <c r="AI3" s="606"/>
      <c r="AJ3" s="606"/>
    </row>
    <row r="4" spans="1:36" ht="25.5" x14ac:dyDescent="0.35">
      <c r="A4" s="297"/>
      <c r="B4" s="298" t="s">
        <v>71</v>
      </c>
      <c r="C4" s="949">
        <v>1</v>
      </c>
      <c r="D4" s="950"/>
      <c r="E4" s="950"/>
      <c r="F4" s="950"/>
      <c r="G4" s="950"/>
      <c r="H4" s="950"/>
      <c r="I4" s="950"/>
      <c r="J4" s="951" t="s">
        <v>356</v>
      </c>
      <c r="K4" s="951"/>
      <c r="L4" s="951"/>
      <c r="M4" s="951"/>
      <c r="N4" s="299" t="s">
        <v>8</v>
      </c>
      <c r="O4" s="959">
        <v>45108</v>
      </c>
      <c r="P4" s="959"/>
      <c r="Q4" s="959"/>
      <c r="R4" s="960"/>
      <c r="S4" s="308"/>
    </row>
    <row r="5" spans="1:36" ht="13.5" x14ac:dyDescent="0.25">
      <c r="A5" s="300"/>
      <c r="B5" s="301" t="s">
        <v>72</v>
      </c>
      <c r="C5" s="302" t="s">
        <v>73</v>
      </c>
      <c r="D5" s="303" t="s">
        <v>13</v>
      </c>
      <c r="E5" s="304" t="s">
        <v>74</v>
      </c>
      <c r="F5" s="305"/>
      <c r="G5" s="305"/>
      <c r="H5" s="305"/>
      <c r="I5" s="306" t="s">
        <v>75</v>
      </c>
      <c r="J5" s="952"/>
      <c r="K5" s="952"/>
      <c r="L5" s="952"/>
      <c r="M5" s="952"/>
      <c r="N5" s="307" t="s">
        <v>3</v>
      </c>
      <c r="O5" s="940" t="s">
        <v>76</v>
      </c>
      <c r="P5" s="941"/>
      <c r="Q5" s="304"/>
      <c r="R5" s="308"/>
      <c r="S5" s="308"/>
    </row>
    <row r="6" spans="1:36" ht="6" customHeight="1" thickBot="1" x14ac:dyDescent="0.3">
      <c r="A6" s="309"/>
      <c r="B6" s="979"/>
      <c r="C6" s="980"/>
      <c r="D6" s="980"/>
      <c r="E6" s="980"/>
      <c r="F6" s="980"/>
      <c r="G6" s="980"/>
      <c r="H6" s="980"/>
      <c r="I6" s="980"/>
      <c r="J6" s="980"/>
      <c r="K6" s="980"/>
      <c r="L6" s="980"/>
      <c r="M6" s="980"/>
      <c r="N6" s="980"/>
      <c r="O6" s="980"/>
      <c r="P6" s="981"/>
      <c r="Q6" s="981"/>
      <c r="R6" s="982"/>
      <c r="S6" s="608"/>
    </row>
    <row r="7" spans="1:36" ht="15" customHeight="1" thickBot="1" x14ac:dyDescent="0.3">
      <c r="A7" s="22" t="s">
        <v>77</v>
      </c>
      <c r="B7" s="34" t="s">
        <v>78</v>
      </c>
      <c r="C7" s="942"/>
      <c r="D7" s="942"/>
      <c r="E7" s="943"/>
      <c r="F7" s="943"/>
      <c r="G7" s="943"/>
      <c r="H7" s="943"/>
      <c r="I7" s="944"/>
      <c r="J7" s="33" t="s">
        <v>79</v>
      </c>
      <c r="K7" s="9" t="s">
        <v>80</v>
      </c>
      <c r="L7" s="70" t="s">
        <v>81</v>
      </c>
      <c r="M7" s="71" t="s">
        <v>82</v>
      </c>
      <c r="N7" s="72" t="s">
        <v>47</v>
      </c>
      <c r="O7" s="73" t="s">
        <v>83</v>
      </c>
      <c r="P7" s="985" t="s">
        <v>84</v>
      </c>
      <c r="Q7" s="986"/>
      <c r="R7" s="986"/>
      <c r="S7" s="986"/>
    </row>
    <row r="8" spans="1:36" ht="14.25" customHeight="1" x14ac:dyDescent="0.3">
      <c r="A8" s="961" t="s">
        <v>375</v>
      </c>
      <c r="B8" s="989" t="s">
        <v>170</v>
      </c>
      <c r="C8" s="973"/>
      <c r="D8" s="974"/>
      <c r="E8" s="975"/>
      <c r="F8" s="976"/>
      <c r="G8" s="976"/>
      <c r="H8" s="976"/>
      <c r="I8" s="977"/>
      <c r="J8" s="971" t="s">
        <v>85</v>
      </c>
      <c r="K8" s="972"/>
      <c r="L8" s="313" t="s">
        <v>86</v>
      </c>
      <c r="M8" s="945" t="s">
        <v>168</v>
      </c>
      <c r="N8" s="966" t="s">
        <v>87</v>
      </c>
      <c r="O8" s="945" t="s">
        <v>88</v>
      </c>
      <c r="P8" s="983" t="s">
        <v>89</v>
      </c>
      <c r="Q8" s="984"/>
      <c r="R8" s="984"/>
      <c r="S8" s="984"/>
    </row>
    <row r="9" spans="1:36" ht="15" customHeight="1" x14ac:dyDescent="0.25">
      <c r="A9" s="962"/>
      <c r="B9" s="990"/>
      <c r="C9" s="947" t="s">
        <v>167</v>
      </c>
      <c r="D9" s="994" t="s">
        <v>90</v>
      </c>
      <c r="E9" s="995"/>
      <c r="F9" s="995"/>
      <c r="G9" s="995"/>
      <c r="H9" s="996"/>
      <c r="I9" s="969" t="s">
        <v>91</v>
      </c>
      <c r="J9" s="969" t="s">
        <v>92</v>
      </c>
      <c r="K9" s="945" t="s">
        <v>93</v>
      </c>
      <c r="L9" s="945" t="s">
        <v>94</v>
      </c>
      <c r="M9" s="964"/>
      <c r="N9" s="967"/>
      <c r="O9" s="964"/>
      <c r="P9" s="992" t="s">
        <v>40</v>
      </c>
      <c r="Q9" s="945" t="s">
        <v>95</v>
      </c>
      <c r="R9" s="987" t="s">
        <v>96</v>
      </c>
      <c r="S9" s="987" t="s">
        <v>360</v>
      </c>
    </row>
    <row r="10" spans="1:36" ht="66.75" customHeight="1" thickBot="1" x14ac:dyDescent="0.3">
      <c r="A10" s="963"/>
      <c r="B10" s="991"/>
      <c r="C10" s="948"/>
      <c r="D10" s="310" t="s">
        <v>97</v>
      </c>
      <c r="E10" s="310" t="s">
        <v>24</v>
      </c>
      <c r="F10" s="310" t="s">
        <v>65</v>
      </c>
      <c r="G10" s="311" t="s">
        <v>98</v>
      </c>
      <c r="H10" s="312" t="s">
        <v>363</v>
      </c>
      <c r="I10" s="978"/>
      <c r="J10" s="970"/>
      <c r="K10" s="946"/>
      <c r="L10" s="946"/>
      <c r="M10" s="965"/>
      <c r="N10" s="968"/>
      <c r="O10" s="968"/>
      <c r="P10" s="993"/>
      <c r="Q10" s="946"/>
      <c r="R10" s="988"/>
      <c r="S10" s="988"/>
    </row>
    <row r="11" spans="1:36" s="98" customFormat="1" x14ac:dyDescent="0.2">
      <c r="A11" s="216"/>
      <c r="B11" s="217" t="s">
        <v>99</v>
      </c>
      <c r="C11" s="219"/>
      <c r="D11" s="218"/>
      <c r="E11" s="220"/>
      <c r="F11" s="220"/>
      <c r="G11" s="221"/>
      <c r="H11" s="221"/>
      <c r="I11" s="222"/>
      <c r="J11" s="220"/>
      <c r="K11" s="220"/>
      <c r="L11" s="220"/>
      <c r="M11" s="223"/>
      <c r="N11" s="224"/>
      <c r="O11" s="225"/>
      <c r="P11" s="225"/>
      <c r="Q11" s="225"/>
      <c r="R11" s="226"/>
      <c r="S11" s="226"/>
    </row>
    <row r="12" spans="1:36" x14ac:dyDescent="0.2">
      <c r="A12" s="248" t="s">
        <v>350</v>
      </c>
      <c r="B12" s="255" t="s">
        <v>100</v>
      </c>
      <c r="C12" s="938"/>
      <c r="D12" s="939"/>
      <c r="E12" s="939"/>
      <c r="F12" s="939"/>
      <c r="G12" s="939"/>
      <c r="H12" s="939"/>
      <c r="I12" s="939"/>
      <c r="J12" s="939"/>
      <c r="K12" s="939"/>
      <c r="L12" s="939"/>
      <c r="M12" s="939"/>
      <c r="N12" s="939"/>
      <c r="O12" s="939"/>
      <c r="P12" s="939"/>
      <c r="Q12" s="939"/>
      <c r="R12" s="939"/>
      <c r="S12" s="939"/>
    </row>
    <row r="13" spans="1:36" x14ac:dyDescent="0.2">
      <c r="A13" s="199"/>
      <c r="B13" s="195" t="s">
        <v>101</v>
      </c>
      <c r="C13" s="196">
        <v>0</v>
      </c>
      <c r="D13" s="196">
        <v>0</v>
      </c>
      <c r="E13" s="197">
        <v>0</v>
      </c>
      <c r="F13" s="197">
        <v>0</v>
      </c>
      <c r="G13" s="196">
        <v>0</v>
      </c>
      <c r="H13" s="196">
        <v>0</v>
      </c>
      <c r="I13" s="200" t="s">
        <v>47</v>
      </c>
      <c r="J13" s="200" t="s">
        <v>47</v>
      </c>
      <c r="K13" s="200" t="s">
        <v>47</v>
      </c>
      <c r="L13" s="200" t="s">
        <v>47</v>
      </c>
      <c r="M13" s="200" t="s">
        <v>47</v>
      </c>
      <c r="N13" s="201" t="s">
        <v>47</v>
      </c>
      <c r="O13" s="202" t="s">
        <v>47</v>
      </c>
      <c r="P13" s="202" t="s">
        <v>47</v>
      </c>
      <c r="Q13" s="337" t="s">
        <v>47</v>
      </c>
      <c r="R13" s="337" t="s">
        <v>47</v>
      </c>
      <c r="S13" s="609"/>
    </row>
    <row r="14" spans="1:36" x14ac:dyDescent="0.2">
      <c r="A14" s="100"/>
      <c r="B14" s="103" t="s">
        <v>203</v>
      </c>
      <c r="C14" s="196">
        <v>0</v>
      </c>
      <c r="D14" s="196">
        <v>0</v>
      </c>
      <c r="E14" s="197">
        <v>0</v>
      </c>
      <c r="F14" s="197">
        <v>0</v>
      </c>
      <c r="G14" s="196">
        <v>0</v>
      </c>
      <c r="H14" s="196">
        <v>0</v>
      </c>
      <c r="I14" s="107"/>
      <c r="J14" s="107"/>
      <c r="K14" s="107"/>
      <c r="L14" s="107"/>
      <c r="M14" s="107"/>
      <c r="N14" s="113"/>
      <c r="O14" s="114"/>
      <c r="P14" s="114"/>
      <c r="Q14" s="338"/>
      <c r="R14" s="338"/>
      <c r="S14" s="609"/>
    </row>
    <row r="15" spans="1:36" x14ac:dyDescent="0.2">
      <c r="A15" s="100"/>
      <c r="B15" s="103"/>
      <c r="C15" s="196">
        <v>0</v>
      </c>
      <c r="D15" s="196">
        <v>0</v>
      </c>
      <c r="E15" s="197">
        <v>0</v>
      </c>
      <c r="F15" s="197">
        <v>0</v>
      </c>
      <c r="G15" s="196">
        <v>0</v>
      </c>
      <c r="H15" s="196">
        <v>0</v>
      </c>
      <c r="I15" s="107"/>
      <c r="J15" s="107"/>
      <c r="K15" s="107"/>
      <c r="L15" s="107"/>
      <c r="M15" s="107"/>
      <c r="N15" s="113"/>
      <c r="O15" s="114"/>
      <c r="P15" s="114"/>
      <c r="Q15" s="338"/>
      <c r="R15" s="338"/>
      <c r="S15" s="609"/>
    </row>
    <row r="16" spans="1:36" x14ac:dyDescent="0.2">
      <c r="A16" s="100"/>
      <c r="B16" s="103"/>
      <c r="C16" s="196">
        <v>0</v>
      </c>
      <c r="D16" s="196">
        <v>0</v>
      </c>
      <c r="E16" s="197">
        <v>0</v>
      </c>
      <c r="F16" s="197">
        <v>0</v>
      </c>
      <c r="G16" s="196">
        <v>0</v>
      </c>
      <c r="H16" s="196">
        <v>0</v>
      </c>
      <c r="I16" s="107"/>
      <c r="J16" s="107"/>
      <c r="K16" s="107"/>
      <c r="L16" s="107"/>
      <c r="M16" s="107"/>
      <c r="N16" s="113"/>
      <c r="O16" s="114"/>
      <c r="P16" s="114"/>
      <c r="Q16" s="338"/>
      <c r="R16" s="338"/>
      <c r="S16" s="609"/>
    </row>
    <row r="17" spans="1:19" ht="13.5" thickBot="1" x14ac:dyDescent="0.25">
      <c r="A17" s="730"/>
      <c r="B17" s="731"/>
      <c r="C17" s="732">
        <v>0</v>
      </c>
      <c r="D17" s="732">
        <v>0</v>
      </c>
      <c r="E17" s="733">
        <v>0</v>
      </c>
      <c r="F17" s="733">
        <v>0</v>
      </c>
      <c r="G17" s="732">
        <v>0</v>
      </c>
      <c r="H17" s="732">
        <v>0</v>
      </c>
      <c r="I17" s="734"/>
      <c r="J17" s="734"/>
      <c r="K17" s="734"/>
      <c r="L17" s="734"/>
      <c r="M17" s="734"/>
      <c r="N17" s="735"/>
      <c r="O17" s="736"/>
      <c r="P17" s="736"/>
      <c r="Q17" s="737"/>
      <c r="R17" s="737"/>
      <c r="S17" s="609"/>
    </row>
    <row r="18" spans="1:19" ht="14.25" thickTop="1" thickBot="1" x14ac:dyDescent="0.25">
      <c r="A18" s="740"/>
      <c r="B18" s="741" t="s">
        <v>204</v>
      </c>
      <c r="C18" s="742">
        <f t="shared" ref="C18:H18" si="0">SUM(C13:C17)</f>
        <v>0</v>
      </c>
      <c r="D18" s="742">
        <f t="shared" si="0"/>
        <v>0</v>
      </c>
      <c r="E18" s="742">
        <f t="shared" si="0"/>
        <v>0</v>
      </c>
      <c r="F18" s="742">
        <f t="shared" si="0"/>
        <v>0</v>
      </c>
      <c r="G18" s="742">
        <f t="shared" si="0"/>
        <v>0</v>
      </c>
      <c r="H18" s="742">
        <f t="shared" si="0"/>
        <v>0</v>
      </c>
      <c r="I18" s="743">
        <f>SUM(C18:H18)</f>
        <v>0</v>
      </c>
      <c r="J18" s="744">
        <v>0</v>
      </c>
      <c r="K18" s="744">
        <v>0</v>
      </c>
      <c r="L18" s="744">
        <v>0</v>
      </c>
      <c r="M18" s="743">
        <f>J18+K18+L18</f>
        <v>0</v>
      </c>
      <c r="N18" s="745" t="e">
        <f>M18/I18</f>
        <v>#DIV/0!</v>
      </c>
      <c r="O18" s="746">
        <f>I18-M18</f>
        <v>0</v>
      </c>
      <c r="P18" s="746">
        <f>M18*0.05</f>
        <v>0</v>
      </c>
      <c r="Q18" s="747">
        <v>0</v>
      </c>
      <c r="R18" s="747">
        <v>0</v>
      </c>
      <c r="S18" s="748" t="s">
        <v>361</v>
      </c>
    </row>
    <row r="19" spans="1:19" ht="13.5" thickTop="1" x14ac:dyDescent="0.2">
      <c r="A19" s="738" t="s">
        <v>295</v>
      </c>
      <c r="B19" s="739" t="s">
        <v>296</v>
      </c>
      <c r="C19" s="938"/>
      <c r="D19" s="939"/>
      <c r="E19" s="939"/>
      <c r="F19" s="939"/>
      <c r="G19" s="939"/>
      <c r="H19" s="939"/>
      <c r="I19" s="939"/>
      <c r="J19" s="939"/>
      <c r="K19" s="939"/>
      <c r="L19" s="939"/>
      <c r="M19" s="939"/>
      <c r="N19" s="939"/>
      <c r="O19" s="939"/>
      <c r="P19" s="939"/>
      <c r="Q19" s="939"/>
      <c r="R19" s="939"/>
      <c r="S19" s="939"/>
    </row>
    <row r="20" spans="1:19" x14ac:dyDescent="0.2">
      <c r="A20" s="199"/>
      <c r="B20" s="195" t="s">
        <v>101</v>
      </c>
      <c r="C20" s="196">
        <v>0</v>
      </c>
      <c r="D20" s="196">
        <v>0</v>
      </c>
      <c r="E20" s="197">
        <v>0</v>
      </c>
      <c r="F20" s="197">
        <v>0</v>
      </c>
      <c r="G20" s="196">
        <v>0</v>
      </c>
      <c r="H20" s="196">
        <v>0</v>
      </c>
      <c r="I20" s="200" t="s">
        <v>47</v>
      </c>
      <c r="J20" s="200" t="s">
        <v>47</v>
      </c>
      <c r="K20" s="200" t="s">
        <v>47</v>
      </c>
      <c r="L20" s="200" t="s">
        <v>47</v>
      </c>
      <c r="M20" s="200" t="s">
        <v>47</v>
      </c>
      <c r="N20" s="201" t="s">
        <v>47</v>
      </c>
      <c r="O20" s="202" t="s">
        <v>47</v>
      </c>
      <c r="P20" s="202" t="s">
        <v>47</v>
      </c>
      <c r="Q20" s="337" t="s">
        <v>47</v>
      </c>
      <c r="R20" s="337" t="s">
        <v>47</v>
      </c>
    </row>
    <row r="21" spans="1:19" x14ac:dyDescent="0.2">
      <c r="A21" s="100"/>
      <c r="B21" s="103" t="s">
        <v>203</v>
      </c>
      <c r="C21" s="196">
        <v>0</v>
      </c>
      <c r="D21" s="196">
        <v>0</v>
      </c>
      <c r="E21" s="197">
        <v>0</v>
      </c>
      <c r="F21" s="197">
        <v>0</v>
      </c>
      <c r="G21" s="196">
        <v>0</v>
      </c>
      <c r="H21" s="196">
        <v>0</v>
      </c>
      <c r="I21" s="107"/>
      <c r="J21" s="107"/>
      <c r="K21" s="107"/>
      <c r="L21" s="107"/>
      <c r="M21" s="107"/>
      <c r="N21" s="113"/>
      <c r="O21" s="114"/>
      <c r="P21" s="114"/>
      <c r="Q21" s="338"/>
      <c r="R21" s="338"/>
    </row>
    <row r="22" spans="1:19" x14ac:dyDescent="0.2">
      <c r="A22" s="100"/>
      <c r="B22" s="103"/>
      <c r="C22" s="196">
        <v>0</v>
      </c>
      <c r="D22" s="196">
        <v>0</v>
      </c>
      <c r="E22" s="197">
        <v>0</v>
      </c>
      <c r="F22" s="197">
        <v>0</v>
      </c>
      <c r="G22" s="196">
        <v>0</v>
      </c>
      <c r="H22" s="196">
        <v>0</v>
      </c>
      <c r="I22" s="107"/>
      <c r="J22" s="107"/>
      <c r="K22" s="107"/>
      <c r="L22" s="107"/>
      <c r="M22" s="107"/>
      <c r="N22" s="113"/>
      <c r="O22" s="114"/>
      <c r="P22" s="114"/>
      <c r="Q22" s="338"/>
      <c r="R22" s="338"/>
    </row>
    <row r="23" spans="1:19" x14ac:dyDescent="0.2">
      <c r="A23" s="100"/>
      <c r="B23" s="103"/>
      <c r="C23" s="196">
        <v>0</v>
      </c>
      <c r="D23" s="196">
        <v>0</v>
      </c>
      <c r="E23" s="197">
        <v>0</v>
      </c>
      <c r="F23" s="197">
        <v>0</v>
      </c>
      <c r="G23" s="196">
        <v>0</v>
      </c>
      <c r="H23" s="196">
        <v>0</v>
      </c>
      <c r="I23" s="107"/>
      <c r="J23" s="107"/>
      <c r="K23" s="107"/>
      <c r="L23" s="107"/>
      <c r="M23" s="107"/>
      <c r="N23" s="113"/>
      <c r="O23" s="114"/>
      <c r="P23" s="114"/>
      <c r="Q23" s="338"/>
      <c r="R23" s="338"/>
    </row>
    <row r="24" spans="1:19" ht="13.5" thickBot="1" x14ac:dyDescent="0.25">
      <c r="A24" s="730"/>
      <c r="B24" s="731"/>
      <c r="C24" s="732">
        <v>0</v>
      </c>
      <c r="D24" s="732">
        <v>0</v>
      </c>
      <c r="E24" s="733">
        <v>0</v>
      </c>
      <c r="F24" s="733">
        <v>0</v>
      </c>
      <c r="G24" s="732">
        <v>0</v>
      </c>
      <c r="H24" s="732">
        <v>0</v>
      </c>
      <c r="I24" s="734"/>
      <c r="J24" s="734"/>
      <c r="K24" s="734"/>
      <c r="L24" s="734"/>
      <c r="M24" s="734"/>
      <c r="N24" s="735"/>
      <c r="O24" s="736"/>
      <c r="P24" s="736"/>
      <c r="Q24" s="737"/>
      <c r="R24" s="737"/>
    </row>
    <row r="25" spans="1:19" ht="14.25" thickTop="1" thickBot="1" x14ac:dyDescent="0.25">
      <c r="A25" s="740"/>
      <c r="B25" s="741" t="s">
        <v>197</v>
      </c>
      <c r="C25" s="742">
        <f t="shared" ref="C25:H25" si="1">SUM(C20:C24)</f>
        <v>0</v>
      </c>
      <c r="D25" s="742">
        <f t="shared" si="1"/>
        <v>0</v>
      </c>
      <c r="E25" s="742">
        <f t="shared" si="1"/>
        <v>0</v>
      </c>
      <c r="F25" s="742">
        <f t="shared" si="1"/>
        <v>0</v>
      </c>
      <c r="G25" s="742">
        <f t="shared" si="1"/>
        <v>0</v>
      </c>
      <c r="H25" s="742">
        <f t="shared" si="1"/>
        <v>0</v>
      </c>
      <c r="I25" s="743">
        <f>SUM(C25:H25)</f>
        <v>0</v>
      </c>
      <c r="J25" s="744">
        <v>0</v>
      </c>
      <c r="K25" s="744">
        <v>0</v>
      </c>
      <c r="L25" s="744">
        <v>0</v>
      </c>
      <c r="M25" s="743">
        <f>J25+K25+L25</f>
        <v>0</v>
      </c>
      <c r="N25" s="745" t="e">
        <f>M25/I25</f>
        <v>#DIV/0!</v>
      </c>
      <c r="O25" s="746">
        <f>I25-M25</f>
        <v>0</v>
      </c>
      <c r="P25" s="746">
        <f>M25*0.05</f>
        <v>0</v>
      </c>
      <c r="Q25" s="747">
        <v>0</v>
      </c>
      <c r="R25" s="747">
        <v>0</v>
      </c>
      <c r="S25" s="748" t="s">
        <v>361</v>
      </c>
    </row>
    <row r="26" spans="1:19" ht="13.5" thickTop="1" x14ac:dyDescent="0.2">
      <c r="A26" s="738" t="s">
        <v>351</v>
      </c>
      <c r="B26" s="739" t="s">
        <v>202</v>
      </c>
      <c r="C26" s="938"/>
      <c r="D26" s="939"/>
      <c r="E26" s="939"/>
      <c r="F26" s="939"/>
      <c r="G26" s="939"/>
      <c r="H26" s="939"/>
      <c r="I26" s="939"/>
      <c r="J26" s="939"/>
      <c r="K26" s="939"/>
      <c r="L26" s="939"/>
      <c r="M26" s="939"/>
      <c r="N26" s="939"/>
      <c r="O26" s="939"/>
      <c r="P26" s="939"/>
      <c r="Q26" s="939"/>
      <c r="R26" s="939"/>
      <c r="S26" s="939"/>
    </row>
    <row r="27" spans="1:19" x14ac:dyDescent="0.2">
      <c r="A27" s="199"/>
      <c r="B27" s="195" t="s">
        <v>101</v>
      </c>
      <c r="C27" s="196">
        <v>0</v>
      </c>
      <c r="D27" s="196">
        <v>0</v>
      </c>
      <c r="E27" s="197">
        <v>0</v>
      </c>
      <c r="F27" s="197">
        <v>0</v>
      </c>
      <c r="G27" s="196">
        <v>0</v>
      </c>
      <c r="H27" s="196">
        <v>0</v>
      </c>
      <c r="I27" s="200" t="s">
        <v>47</v>
      </c>
      <c r="J27" s="200" t="s">
        <v>47</v>
      </c>
      <c r="K27" s="200" t="s">
        <v>47</v>
      </c>
      <c r="L27" s="200" t="s">
        <v>47</v>
      </c>
      <c r="M27" s="200" t="s">
        <v>47</v>
      </c>
      <c r="N27" s="201" t="s">
        <v>47</v>
      </c>
      <c r="O27" s="202" t="s">
        <v>47</v>
      </c>
      <c r="P27" s="202" t="s">
        <v>47</v>
      </c>
      <c r="Q27" s="337" t="s">
        <v>47</v>
      </c>
      <c r="R27" s="337" t="s">
        <v>47</v>
      </c>
    </row>
    <row r="28" spans="1:19" x14ac:dyDescent="0.2">
      <c r="A28" s="100"/>
      <c r="B28" s="103" t="s">
        <v>203</v>
      </c>
      <c r="C28" s="196">
        <v>0</v>
      </c>
      <c r="D28" s="196">
        <v>0</v>
      </c>
      <c r="E28" s="197">
        <v>0</v>
      </c>
      <c r="F28" s="197">
        <v>0</v>
      </c>
      <c r="G28" s="196">
        <v>0</v>
      </c>
      <c r="H28" s="196">
        <v>0</v>
      </c>
      <c r="I28" s="107"/>
      <c r="J28" s="107"/>
      <c r="K28" s="107"/>
      <c r="L28" s="107"/>
      <c r="M28" s="107"/>
      <c r="N28" s="113"/>
      <c r="O28" s="114"/>
      <c r="P28" s="114"/>
      <c r="Q28" s="338"/>
      <c r="R28" s="338"/>
    </row>
    <row r="29" spans="1:19" x14ac:dyDescent="0.2">
      <c r="A29" s="100"/>
      <c r="B29" s="103"/>
      <c r="C29" s="196">
        <v>0</v>
      </c>
      <c r="D29" s="196">
        <v>0</v>
      </c>
      <c r="E29" s="197">
        <v>0</v>
      </c>
      <c r="F29" s="197">
        <v>0</v>
      </c>
      <c r="G29" s="196">
        <v>0</v>
      </c>
      <c r="H29" s="196">
        <v>0</v>
      </c>
      <c r="I29" s="107"/>
      <c r="J29" s="107"/>
      <c r="K29" s="107"/>
      <c r="L29" s="107"/>
      <c r="M29" s="107"/>
      <c r="N29" s="113"/>
      <c r="O29" s="114"/>
      <c r="P29" s="114"/>
      <c r="Q29" s="338"/>
      <c r="R29" s="338"/>
    </row>
    <row r="30" spans="1:19" x14ac:dyDescent="0.2">
      <c r="A30" s="100"/>
      <c r="B30" s="103"/>
      <c r="C30" s="196">
        <v>0</v>
      </c>
      <c r="D30" s="196">
        <v>0</v>
      </c>
      <c r="E30" s="197">
        <v>0</v>
      </c>
      <c r="F30" s="197">
        <v>0</v>
      </c>
      <c r="G30" s="196">
        <v>0</v>
      </c>
      <c r="H30" s="196">
        <v>0</v>
      </c>
      <c r="I30" s="107"/>
      <c r="J30" s="107"/>
      <c r="K30" s="107"/>
      <c r="L30" s="107"/>
      <c r="M30" s="107"/>
      <c r="N30" s="113"/>
      <c r="O30" s="114"/>
      <c r="P30" s="114"/>
      <c r="Q30" s="338"/>
      <c r="R30" s="338"/>
    </row>
    <row r="31" spans="1:19" ht="13.5" thickBot="1" x14ac:dyDescent="0.25">
      <c r="A31" s="100"/>
      <c r="B31" s="103"/>
      <c r="C31" s="196">
        <v>0</v>
      </c>
      <c r="D31" s="196">
        <v>0</v>
      </c>
      <c r="E31" s="197">
        <v>0</v>
      </c>
      <c r="F31" s="197">
        <v>0</v>
      </c>
      <c r="G31" s="196">
        <v>0</v>
      </c>
      <c r="H31" s="196">
        <v>0</v>
      </c>
      <c r="I31" s="107"/>
      <c r="J31" s="107"/>
      <c r="K31" s="107"/>
      <c r="L31" s="107"/>
      <c r="M31" s="107"/>
      <c r="N31" s="113"/>
      <c r="O31" s="114"/>
      <c r="P31" s="114"/>
      <c r="Q31" s="338"/>
      <c r="R31" s="338"/>
    </row>
    <row r="32" spans="1:19" ht="14.25" thickTop="1" thickBot="1" x14ac:dyDescent="0.25">
      <c r="A32" s="740"/>
      <c r="B32" s="741" t="s">
        <v>197</v>
      </c>
      <c r="C32" s="742">
        <f>SUM(C27:C31)</f>
        <v>0</v>
      </c>
      <c r="D32" s="742">
        <f t="shared" ref="D32:H32" si="2">SUM(D27:D31)</f>
        <v>0</v>
      </c>
      <c r="E32" s="742">
        <f t="shared" si="2"/>
        <v>0</v>
      </c>
      <c r="F32" s="742">
        <f t="shared" si="2"/>
        <v>0</v>
      </c>
      <c r="G32" s="742">
        <f t="shared" si="2"/>
        <v>0</v>
      </c>
      <c r="H32" s="742">
        <f t="shared" si="2"/>
        <v>0</v>
      </c>
      <c r="I32" s="743">
        <f>SUM(C32:H32)</f>
        <v>0</v>
      </c>
      <c r="J32" s="744">
        <v>0</v>
      </c>
      <c r="K32" s="744">
        <v>0</v>
      </c>
      <c r="L32" s="744">
        <v>0</v>
      </c>
      <c r="M32" s="743">
        <f>J32+K32+L32</f>
        <v>0</v>
      </c>
      <c r="N32" s="745" t="e">
        <f>M32/I32</f>
        <v>#DIV/0!</v>
      </c>
      <c r="O32" s="746">
        <f>I32-M32</f>
        <v>0</v>
      </c>
      <c r="P32" s="746">
        <f>M32*0.05</f>
        <v>0</v>
      </c>
      <c r="Q32" s="747">
        <v>0</v>
      </c>
      <c r="R32" s="747">
        <v>0</v>
      </c>
      <c r="S32" s="748" t="s">
        <v>361</v>
      </c>
    </row>
    <row r="33" spans="1:19" ht="13.5" thickTop="1" x14ac:dyDescent="0.2">
      <c r="A33" s="248" t="s">
        <v>352</v>
      </c>
      <c r="B33" s="255" t="s">
        <v>202</v>
      </c>
      <c r="C33" s="938"/>
      <c r="D33" s="939"/>
      <c r="E33" s="939"/>
      <c r="F33" s="939"/>
      <c r="G33" s="939"/>
      <c r="H33" s="939"/>
      <c r="I33" s="939"/>
      <c r="J33" s="939"/>
      <c r="K33" s="939"/>
      <c r="L33" s="939"/>
      <c r="M33" s="939"/>
      <c r="N33" s="939"/>
      <c r="O33" s="939"/>
      <c r="P33" s="939"/>
      <c r="Q33" s="939"/>
      <c r="R33" s="939"/>
      <c r="S33" s="939"/>
    </row>
    <row r="34" spans="1:19" ht="13.5" customHeight="1" x14ac:dyDescent="0.2">
      <c r="A34" s="199"/>
      <c r="B34" s="195" t="s">
        <v>101</v>
      </c>
      <c r="C34" s="196">
        <v>0</v>
      </c>
      <c r="D34" s="196">
        <v>0</v>
      </c>
      <c r="E34" s="197">
        <v>0</v>
      </c>
      <c r="F34" s="197">
        <v>0</v>
      </c>
      <c r="G34" s="196">
        <v>0</v>
      </c>
      <c r="H34" s="196">
        <v>0</v>
      </c>
      <c r="I34" s="200" t="s">
        <v>47</v>
      </c>
      <c r="J34" s="200" t="s">
        <v>47</v>
      </c>
      <c r="K34" s="200" t="s">
        <v>47</v>
      </c>
      <c r="L34" s="200" t="s">
        <v>47</v>
      </c>
      <c r="M34" s="200" t="s">
        <v>47</v>
      </c>
      <c r="N34" s="201" t="s">
        <v>47</v>
      </c>
      <c r="O34" s="202" t="s">
        <v>47</v>
      </c>
      <c r="P34" s="202" t="s">
        <v>47</v>
      </c>
      <c r="Q34" s="337" t="s">
        <v>47</v>
      </c>
      <c r="R34" s="337" t="s">
        <v>47</v>
      </c>
    </row>
    <row r="35" spans="1:19" ht="13.5" customHeight="1" x14ac:dyDescent="0.2">
      <c r="A35" s="100"/>
      <c r="B35" s="103" t="s">
        <v>203</v>
      </c>
      <c r="C35" s="196">
        <v>0</v>
      </c>
      <c r="D35" s="196">
        <v>0</v>
      </c>
      <c r="E35" s="197">
        <v>0</v>
      </c>
      <c r="F35" s="197">
        <v>0</v>
      </c>
      <c r="G35" s="196">
        <v>0</v>
      </c>
      <c r="H35" s="196">
        <v>0</v>
      </c>
      <c r="I35" s="107"/>
      <c r="J35" s="107"/>
      <c r="K35" s="107"/>
      <c r="L35" s="107"/>
      <c r="M35" s="107"/>
      <c r="N35" s="113"/>
      <c r="O35" s="114"/>
      <c r="P35" s="114"/>
      <c r="Q35" s="338"/>
      <c r="R35" s="338"/>
    </row>
    <row r="36" spans="1:19" ht="13.5" customHeight="1" x14ac:dyDescent="0.2">
      <c r="A36" s="100"/>
      <c r="B36" s="103"/>
      <c r="C36" s="196">
        <v>0</v>
      </c>
      <c r="D36" s="196">
        <v>0</v>
      </c>
      <c r="E36" s="197">
        <v>0</v>
      </c>
      <c r="F36" s="197">
        <v>0</v>
      </c>
      <c r="G36" s="196">
        <v>0</v>
      </c>
      <c r="H36" s="196">
        <v>0</v>
      </c>
      <c r="I36" s="107"/>
      <c r="J36" s="107"/>
      <c r="K36" s="107"/>
      <c r="L36" s="107"/>
      <c r="M36" s="107"/>
      <c r="N36" s="113"/>
      <c r="O36" s="114"/>
      <c r="P36" s="114"/>
      <c r="Q36" s="338"/>
      <c r="R36" s="338"/>
    </row>
    <row r="37" spans="1:19" ht="13.5" customHeight="1" x14ac:dyDescent="0.2">
      <c r="A37" s="100"/>
      <c r="B37" s="103"/>
      <c r="C37" s="196">
        <v>0</v>
      </c>
      <c r="D37" s="196">
        <v>0</v>
      </c>
      <c r="E37" s="197">
        <v>0</v>
      </c>
      <c r="F37" s="197">
        <v>0</v>
      </c>
      <c r="G37" s="196">
        <v>0</v>
      </c>
      <c r="H37" s="196">
        <v>0</v>
      </c>
      <c r="I37" s="107"/>
      <c r="J37" s="107"/>
      <c r="K37" s="107"/>
      <c r="L37" s="107"/>
      <c r="M37" s="107"/>
      <c r="N37" s="113"/>
      <c r="O37" s="114"/>
      <c r="P37" s="114"/>
      <c r="Q37" s="338"/>
      <c r="R37" s="338"/>
    </row>
    <row r="38" spans="1:19" ht="13.5" customHeight="1" thickBot="1" x14ac:dyDescent="0.25">
      <c r="A38" s="100"/>
      <c r="B38" s="103"/>
      <c r="C38" s="196">
        <v>0</v>
      </c>
      <c r="D38" s="196">
        <v>0</v>
      </c>
      <c r="E38" s="197">
        <v>0</v>
      </c>
      <c r="F38" s="197">
        <v>0</v>
      </c>
      <c r="G38" s="196">
        <v>0</v>
      </c>
      <c r="H38" s="196">
        <v>0</v>
      </c>
      <c r="I38" s="107"/>
      <c r="J38" s="107"/>
      <c r="K38" s="107"/>
      <c r="L38" s="107"/>
      <c r="M38" s="107"/>
      <c r="N38" s="113"/>
      <c r="O38" s="114"/>
      <c r="P38" s="114"/>
      <c r="Q38" s="338"/>
      <c r="R38" s="338"/>
    </row>
    <row r="39" spans="1:19" ht="13.5" customHeight="1" thickTop="1" thickBot="1" x14ac:dyDescent="0.25">
      <c r="A39" s="740"/>
      <c r="B39" s="741" t="s">
        <v>197</v>
      </c>
      <c r="C39" s="742">
        <f t="shared" ref="C39:H39" si="3">SUM(C34:C38)</f>
        <v>0</v>
      </c>
      <c r="D39" s="742">
        <f t="shared" si="3"/>
        <v>0</v>
      </c>
      <c r="E39" s="742">
        <f t="shared" si="3"/>
        <v>0</v>
      </c>
      <c r="F39" s="742">
        <f t="shared" si="3"/>
        <v>0</v>
      </c>
      <c r="G39" s="742">
        <f t="shared" si="3"/>
        <v>0</v>
      </c>
      <c r="H39" s="742">
        <f t="shared" si="3"/>
        <v>0</v>
      </c>
      <c r="I39" s="743">
        <f>SUM(C39:H39)</f>
        <v>0</v>
      </c>
      <c r="J39" s="744">
        <v>0</v>
      </c>
      <c r="K39" s="744">
        <v>0</v>
      </c>
      <c r="L39" s="744">
        <v>0</v>
      </c>
      <c r="M39" s="743">
        <f>J39+K39+L39</f>
        <v>0</v>
      </c>
      <c r="N39" s="745" t="e">
        <f>M39/I39</f>
        <v>#DIV/0!</v>
      </c>
      <c r="O39" s="746">
        <f>I39-M39</f>
        <v>0</v>
      </c>
      <c r="P39" s="746">
        <f>M39*0.05</f>
        <v>0</v>
      </c>
      <c r="Q39" s="747">
        <v>0</v>
      </c>
      <c r="R39" s="747">
        <v>0</v>
      </c>
      <c r="S39" s="748" t="s">
        <v>361</v>
      </c>
    </row>
    <row r="40" spans="1:19" ht="13.5" thickTop="1" x14ac:dyDescent="0.2">
      <c r="A40" s="248" t="s">
        <v>353</v>
      </c>
      <c r="B40" s="255" t="s">
        <v>202</v>
      </c>
      <c r="C40" s="938"/>
      <c r="D40" s="939"/>
      <c r="E40" s="939"/>
      <c r="F40" s="939"/>
      <c r="G40" s="939"/>
      <c r="H40" s="939"/>
      <c r="I40" s="939"/>
      <c r="J40" s="939"/>
      <c r="K40" s="939"/>
      <c r="L40" s="939"/>
      <c r="M40" s="939"/>
      <c r="N40" s="939"/>
      <c r="O40" s="939"/>
      <c r="P40" s="939"/>
      <c r="Q40" s="939"/>
      <c r="R40" s="939"/>
      <c r="S40" s="939"/>
    </row>
    <row r="41" spans="1:19" x14ac:dyDescent="0.2">
      <c r="A41" s="199"/>
      <c r="B41" s="195" t="s">
        <v>101</v>
      </c>
      <c r="C41" s="196">
        <v>0</v>
      </c>
      <c r="D41" s="196">
        <v>0</v>
      </c>
      <c r="E41" s="197">
        <v>0</v>
      </c>
      <c r="F41" s="197">
        <v>0</v>
      </c>
      <c r="G41" s="196">
        <v>0</v>
      </c>
      <c r="H41" s="196">
        <v>0</v>
      </c>
      <c r="I41" s="200" t="s">
        <v>47</v>
      </c>
      <c r="J41" s="200" t="s">
        <v>47</v>
      </c>
      <c r="K41" s="200" t="s">
        <v>47</v>
      </c>
      <c r="L41" s="200" t="s">
        <v>47</v>
      </c>
      <c r="M41" s="200" t="s">
        <v>47</v>
      </c>
      <c r="N41" s="201" t="s">
        <v>47</v>
      </c>
      <c r="O41" s="202" t="s">
        <v>47</v>
      </c>
      <c r="P41" s="202" t="s">
        <v>47</v>
      </c>
      <c r="Q41" s="337" t="s">
        <v>47</v>
      </c>
      <c r="R41" s="337" t="s">
        <v>47</v>
      </c>
    </row>
    <row r="42" spans="1:19" x14ac:dyDescent="0.2">
      <c r="A42" s="100"/>
      <c r="B42" s="103" t="s">
        <v>203</v>
      </c>
      <c r="C42" s="196">
        <v>0</v>
      </c>
      <c r="D42" s="196">
        <v>0</v>
      </c>
      <c r="E42" s="197">
        <v>0</v>
      </c>
      <c r="F42" s="197">
        <v>0</v>
      </c>
      <c r="G42" s="196">
        <v>0</v>
      </c>
      <c r="H42" s="196">
        <v>0</v>
      </c>
      <c r="I42" s="107"/>
      <c r="J42" s="107"/>
      <c r="K42" s="107"/>
      <c r="L42" s="107"/>
      <c r="M42" s="107"/>
      <c r="N42" s="113"/>
      <c r="O42" s="114"/>
      <c r="P42" s="114"/>
      <c r="Q42" s="338"/>
      <c r="R42" s="338"/>
    </row>
    <row r="43" spans="1:19" x14ac:dyDescent="0.2">
      <c r="A43" s="100"/>
      <c r="B43" s="103"/>
      <c r="C43" s="196">
        <v>0</v>
      </c>
      <c r="D43" s="196">
        <v>0</v>
      </c>
      <c r="E43" s="197">
        <v>0</v>
      </c>
      <c r="F43" s="197">
        <v>0</v>
      </c>
      <c r="G43" s="196">
        <v>0</v>
      </c>
      <c r="H43" s="196">
        <v>0</v>
      </c>
      <c r="I43" s="107"/>
      <c r="J43" s="107"/>
      <c r="K43" s="107"/>
      <c r="L43" s="107"/>
      <c r="M43" s="107"/>
      <c r="N43" s="113"/>
      <c r="O43" s="114"/>
      <c r="P43" s="114"/>
      <c r="Q43" s="338"/>
      <c r="R43" s="338"/>
    </row>
    <row r="44" spans="1:19" x14ac:dyDescent="0.2">
      <c r="A44" s="100"/>
      <c r="B44" s="103"/>
      <c r="C44" s="196">
        <v>0</v>
      </c>
      <c r="D44" s="196">
        <v>0</v>
      </c>
      <c r="E44" s="197">
        <v>0</v>
      </c>
      <c r="F44" s="197">
        <v>0</v>
      </c>
      <c r="G44" s="196">
        <v>0</v>
      </c>
      <c r="H44" s="196">
        <v>0</v>
      </c>
      <c r="I44" s="107"/>
      <c r="J44" s="107"/>
      <c r="K44" s="107"/>
      <c r="L44" s="107"/>
      <c r="M44" s="107"/>
      <c r="N44" s="113"/>
      <c r="O44" s="114"/>
      <c r="P44" s="114"/>
      <c r="Q44" s="338"/>
      <c r="R44" s="338"/>
    </row>
    <row r="45" spans="1:19" ht="13.5" thickBot="1" x14ac:dyDescent="0.25">
      <c r="A45" s="100"/>
      <c r="B45" s="103"/>
      <c r="C45" s="196">
        <v>0</v>
      </c>
      <c r="D45" s="196">
        <v>0</v>
      </c>
      <c r="E45" s="197">
        <v>0</v>
      </c>
      <c r="F45" s="197">
        <v>0</v>
      </c>
      <c r="G45" s="196">
        <v>0</v>
      </c>
      <c r="H45" s="196">
        <v>0</v>
      </c>
      <c r="I45" s="107"/>
      <c r="J45" s="107"/>
      <c r="K45" s="107"/>
      <c r="L45" s="107"/>
      <c r="M45" s="107"/>
      <c r="N45" s="113"/>
      <c r="O45" s="114"/>
      <c r="P45" s="114"/>
      <c r="Q45" s="338"/>
      <c r="R45" s="338"/>
    </row>
    <row r="46" spans="1:19" ht="14.25" thickTop="1" thickBot="1" x14ac:dyDescent="0.25">
      <c r="A46" s="740"/>
      <c r="B46" s="741" t="s">
        <v>197</v>
      </c>
      <c r="C46" s="742">
        <f>SUM(C41:C45)</f>
        <v>0</v>
      </c>
      <c r="D46" s="742">
        <f t="shared" ref="D46:H46" si="4">SUM(D41:D45)</f>
        <v>0</v>
      </c>
      <c r="E46" s="742">
        <f t="shared" si="4"/>
        <v>0</v>
      </c>
      <c r="F46" s="742">
        <f t="shared" si="4"/>
        <v>0</v>
      </c>
      <c r="G46" s="742">
        <f t="shared" si="4"/>
        <v>0</v>
      </c>
      <c r="H46" s="742">
        <f t="shared" si="4"/>
        <v>0</v>
      </c>
      <c r="I46" s="743">
        <f>SUM(C46:H46)</f>
        <v>0</v>
      </c>
      <c r="J46" s="744">
        <v>0</v>
      </c>
      <c r="K46" s="744">
        <v>0</v>
      </c>
      <c r="L46" s="744">
        <v>0</v>
      </c>
      <c r="M46" s="743">
        <f>J46+K46+L46</f>
        <v>0</v>
      </c>
      <c r="N46" s="745" t="e">
        <f>M46/I46</f>
        <v>#DIV/0!</v>
      </c>
      <c r="O46" s="746">
        <f>I46-M46</f>
        <v>0</v>
      </c>
      <c r="P46" s="746">
        <f>M46*0.05</f>
        <v>0</v>
      </c>
      <c r="Q46" s="747">
        <v>0</v>
      </c>
      <c r="R46" s="747">
        <v>0</v>
      </c>
      <c r="S46" s="748" t="s">
        <v>361</v>
      </c>
    </row>
    <row r="47" spans="1:19" ht="13.5" thickTop="1" x14ac:dyDescent="0.2">
      <c r="A47" s="248" t="s">
        <v>297</v>
      </c>
      <c r="B47" s="255" t="s">
        <v>298</v>
      </c>
      <c r="C47" s="938"/>
      <c r="D47" s="939"/>
      <c r="E47" s="939"/>
      <c r="F47" s="939"/>
      <c r="G47" s="939"/>
      <c r="H47" s="939"/>
      <c r="I47" s="939"/>
      <c r="J47" s="939"/>
      <c r="K47" s="939"/>
      <c r="L47" s="939"/>
      <c r="M47" s="939"/>
      <c r="N47" s="939"/>
      <c r="O47" s="939"/>
      <c r="P47" s="939"/>
      <c r="Q47" s="939"/>
      <c r="R47" s="939"/>
      <c r="S47" s="939"/>
    </row>
    <row r="48" spans="1:19" x14ac:dyDescent="0.2">
      <c r="A48" s="199"/>
      <c r="B48" s="195" t="s">
        <v>101</v>
      </c>
      <c r="C48" s="196">
        <v>0</v>
      </c>
      <c r="D48" s="196">
        <v>0</v>
      </c>
      <c r="E48" s="197">
        <v>0</v>
      </c>
      <c r="F48" s="197">
        <v>0</v>
      </c>
      <c r="G48" s="196">
        <v>0</v>
      </c>
      <c r="H48" s="196">
        <v>0</v>
      </c>
      <c r="I48" s="200" t="s">
        <v>47</v>
      </c>
      <c r="J48" s="200" t="s">
        <v>47</v>
      </c>
      <c r="K48" s="200" t="s">
        <v>47</v>
      </c>
      <c r="L48" s="200" t="s">
        <v>47</v>
      </c>
      <c r="M48" s="200" t="s">
        <v>47</v>
      </c>
      <c r="N48" s="201" t="s">
        <v>47</v>
      </c>
      <c r="O48" s="202" t="s">
        <v>47</v>
      </c>
      <c r="P48" s="202" t="s">
        <v>47</v>
      </c>
      <c r="Q48" s="337" t="s">
        <v>47</v>
      </c>
      <c r="R48" s="337" t="s">
        <v>47</v>
      </c>
    </row>
    <row r="49" spans="1:19" x14ac:dyDescent="0.2">
      <c r="A49" s="100"/>
      <c r="B49" s="103" t="s">
        <v>203</v>
      </c>
      <c r="C49" s="196">
        <v>0</v>
      </c>
      <c r="D49" s="196">
        <v>0</v>
      </c>
      <c r="E49" s="197">
        <v>0</v>
      </c>
      <c r="F49" s="197">
        <v>0</v>
      </c>
      <c r="G49" s="196">
        <v>0</v>
      </c>
      <c r="H49" s="196">
        <v>0</v>
      </c>
      <c r="I49" s="107"/>
      <c r="J49" s="107"/>
      <c r="K49" s="107"/>
      <c r="L49" s="107"/>
      <c r="M49" s="107"/>
      <c r="N49" s="113"/>
      <c r="O49" s="114"/>
      <c r="P49" s="114"/>
      <c r="Q49" s="338"/>
      <c r="R49" s="338"/>
    </row>
    <row r="50" spans="1:19" x14ac:dyDescent="0.2">
      <c r="A50" s="100"/>
      <c r="B50" s="103"/>
      <c r="C50" s="196">
        <v>0</v>
      </c>
      <c r="D50" s="196">
        <v>0</v>
      </c>
      <c r="E50" s="197">
        <v>0</v>
      </c>
      <c r="F50" s="197">
        <v>0</v>
      </c>
      <c r="G50" s="196">
        <v>0</v>
      </c>
      <c r="H50" s="196">
        <v>0</v>
      </c>
      <c r="I50" s="107"/>
      <c r="J50" s="107"/>
      <c r="K50" s="107"/>
      <c r="L50" s="107"/>
      <c r="M50" s="107"/>
      <c r="N50" s="113"/>
      <c r="O50" s="114"/>
      <c r="P50" s="114"/>
      <c r="Q50" s="338"/>
      <c r="R50" s="338"/>
    </row>
    <row r="51" spans="1:19" x14ac:dyDescent="0.2">
      <c r="A51" s="100"/>
      <c r="B51" s="103"/>
      <c r="C51" s="196">
        <v>0</v>
      </c>
      <c r="D51" s="196">
        <v>0</v>
      </c>
      <c r="E51" s="197">
        <v>0</v>
      </c>
      <c r="F51" s="197">
        <v>0</v>
      </c>
      <c r="G51" s="196">
        <v>0</v>
      </c>
      <c r="H51" s="196">
        <v>0</v>
      </c>
      <c r="I51" s="107"/>
      <c r="J51" s="107"/>
      <c r="K51" s="107"/>
      <c r="L51" s="107"/>
      <c r="M51" s="107"/>
      <c r="N51" s="113"/>
      <c r="O51" s="114"/>
      <c r="P51" s="114"/>
      <c r="Q51" s="338"/>
      <c r="R51" s="338"/>
    </row>
    <row r="52" spans="1:19" ht="13.5" thickBot="1" x14ac:dyDescent="0.25">
      <c r="A52" s="100"/>
      <c r="B52" s="103"/>
      <c r="C52" s="196">
        <v>0</v>
      </c>
      <c r="D52" s="196">
        <v>0</v>
      </c>
      <c r="E52" s="197">
        <v>0</v>
      </c>
      <c r="F52" s="197">
        <v>0</v>
      </c>
      <c r="G52" s="196">
        <v>0</v>
      </c>
      <c r="H52" s="196">
        <v>0</v>
      </c>
      <c r="I52" s="107"/>
      <c r="J52" s="107"/>
      <c r="K52" s="107"/>
      <c r="L52" s="107"/>
      <c r="M52" s="107"/>
      <c r="N52" s="113"/>
      <c r="O52" s="114"/>
      <c r="P52" s="114"/>
      <c r="Q52" s="338"/>
      <c r="R52" s="338"/>
    </row>
    <row r="53" spans="1:19" ht="14.25" thickTop="1" thickBot="1" x14ac:dyDescent="0.25">
      <c r="A53" s="740"/>
      <c r="B53" s="741" t="s">
        <v>197</v>
      </c>
      <c r="C53" s="742">
        <f>SUM(C48:C52)</f>
        <v>0</v>
      </c>
      <c r="D53" s="742">
        <f t="shared" ref="D53:H53" si="5">SUM(D48:D52)</f>
        <v>0</v>
      </c>
      <c r="E53" s="742">
        <f t="shared" si="5"/>
        <v>0</v>
      </c>
      <c r="F53" s="742">
        <f t="shared" si="5"/>
        <v>0</v>
      </c>
      <c r="G53" s="742">
        <f t="shared" si="5"/>
        <v>0</v>
      </c>
      <c r="H53" s="742">
        <f t="shared" si="5"/>
        <v>0</v>
      </c>
      <c r="I53" s="743">
        <f>SUM(C53:H53)</f>
        <v>0</v>
      </c>
      <c r="J53" s="744">
        <v>0</v>
      </c>
      <c r="K53" s="744">
        <v>0</v>
      </c>
      <c r="L53" s="744">
        <v>0</v>
      </c>
      <c r="M53" s="743">
        <f>J53+K53+L53</f>
        <v>0</v>
      </c>
      <c r="N53" s="745" t="e">
        <f>M53/I53</f>
        <v>#DIV/0!</v>
      </c>
      <c r="O53" s="746">
        <f>I53-M53</f>
        <v>0</v>
      </c>
      <c r="P53" s="746">
        <f>M53*0.05</f>
        <v>0</v>
      </c>
      <c r="Q53" s="747">
        <v>0</v>
      </c>
      <c r="R53" s="747">
        <v>0</v>
      </c>
      <c r="S53" s="748" t="s">
        <v>361</v>
      </c>
    </row>
    <row r="54" spans="1:19" ht="13.5" thickTop="1" x14ac:dyDescent="0.2">
      <c r="A54" s="248" t="s">
        <v>349</v>
      </c>
      <c r="B54" s="255" t="s">
        <v>202</v>
      </c>
      <c r="C54" s="938"/>
      <c r="D54" s="939"/>
      <c r="E54" s="939"/>
      <c r="F54" s="939"/>
      <c r="G54" s="939"/>
      <c r="H54" s="939"/>
      <c r="I54" s="939"/>
      <c r="J54" s="939"/>
      <c r="K54" s="939"/>
      <c r="L54" s="939"/>
      <c r="M54" s="939"/>
      <c r="N54" s="939"/>
      <c r="O54" s="939"/>
      <c r="P54" s="939"/>
      <c r="Q54" s="939"/>
      <c r="R54" s="939"/>
      <c r="S54" s="939"/>
    </row>
    <row r="55" spans="1:19" x14ac:dyDescent="0.2">
      <c r="A55" s="199"/>
      <c r="B55" s="195" t="s">
        <v>101</v>
      </c>
      <c r="C55" s="196">
        <v>0</v>
      </c>
      <c r="D55" s="196">
        <v>0</v>
      </c>
      <c r="E55" s="197">
        <v>0</v>
      </c>
      <c r="F55" s="197">
        <v>0</v>
      </c>
      <c r="G55" s="196">
        <v>0</v>
      </c>
      <c r="H55" s="196">
        <v>0</v>
      </c>
      <c r="I55" s="200" t="s">
        <v>47</v>
      </c>
      <c r="J55" s="200" t="s">
        <v>47</v>
      </c>
      <c r="K55" s="200" t="s">
        <v>47</v>
      </c>
      <c r="L55" s="200" t="s">
        <v>47</v>
      </c>
      <c r="M55" s="200" t="s">
        <v>47</v>
      </c>
      <c r="N55" s="201" t="s">
        <v>47</v>
      </c>
      <c r="O55" s="202" t="s">
        <v>47</v>
      </c>
      <c r="P55" s="202" t="s">
        <v>47</v>
      </c>
      <c r="Q55" s="337" t="s">
        <v>47</v>
      </c>
      <c r="R55" s="337" t="s">
        <v>47</v>
      </c>
    </row>
    <row r="56" spans="1:19" x14ac:dyDescent="0.2">
      <c r="A56" s="100"/>
      <c r="B56" s="103" t="s">
        <v>203</v>
      </c>
      <c r="C56" s="196">
        <v>0</v>
      </c>
      <c r="D56" s="196">
        <v>0</v>
      </c>
      <c r="E56" s="197">
        <v>0</v>
      </c>
      <c r="F56" s="197">
        <v>0</v>
      </c>
      <c r="G56" s="196">
        <v>0</v>
      </c>
      <c r="H56" s="196">
        <v>0</v>
      </c>
      <c r="I56" s="107"/>
      <c r="J56" s="107"/>
      <c r="K56" s="107"/>
      <c r="L56" s="107"/>
      <c r="M56" s="107"/>
      <c r="N56" s="113"/>
      <c r="O56" s="114"/>
      <c r="P56" s="114"/>
      <c r="Q56" s="338"/>
      <c r="R56" s="338"/>
    </row>
    <row r="57" spans="1:19" x14ac:dyDescent="0.2">
      <c r="A57" s="100"/>
      <c r="B57" s="103"/>
      <c r="C57" s="196">
        <v>0</v>
      </c>
      <c r="D57" s="196">
        <v>0</v>
      </c>
      <c r="E57" s="197">
        <v>0</v>
      </c>
      <c r="F57" s="197">
        <v>0</v>
      </c>
      <c r="G57" s="196">
        <v>0</v>
      </c>
      <c r="H57" s="196">
        <v>0</v>
      </c>
      <c r="I57" s="107"/>
      <c r="J57" s="107"/>
      <c r="K57" s="107"/>
      <c r="L57" s="107"/>
      <c r="M57" s="107"/>
      <c r="N57" s="113"/>
      <c r="O57" s="114"/>
      <c r="P57" s="114"/>
      <c r="Q57" s="338"/>
      <c r="R57" s="338"/>
    </row>
    <row r="58" spans="1:19" x14ac:dyDescent="0.2">
      <c r="A58" s="100"/>
      <c r="B58" s="103"/>
      <c r="C58" s="196">
        <v>0</v>
      </c>
      <c r="D58" s="196">
        <v>0</v>
      </c>
      <c r="E58" s="197">
        <v>0</v>
      </c>
      <c r="F58" s="197">
        <v>0</v>
      </c>
      <c r="G58" s="196">
        <v>0</v>
      </c>
      <c r="H58" s="196">
        <v>0</v>
      </c>
      <c r="I58" s="107"/>
      <c r="J58" s="107"/>
      <c r="K58" s="107"/>
      <c r="L58" s="107"/>
      <c r="M58" s="107"/>
      <c r="N58" s="113"/>
      <c r="O58" s="114"/>
      <c r="P58" s="114"/>
      <c r="Q58" s="338"/>
      <c r="R58" s="338"/>
    </row>
    <row r="59" spans="1:19" ht="13.5" thickBot="1" x14ac:dyDescent="0.25">
      <c r="A59" s="100"/>
      <c r="B59" s="103"/>
      <c r="C59" s="196">
        <v>0</v>
      </c>
      <c r="D59" s="196">
        <v>0</v>
      </c>
      <c r="E59" s="197">
        <v>0</v>
      </c>
      <c r="F59" s="197">
        <v>0</v>
      </c>
      <c r="G59" s="196">
        <v>0</v>
      </c>
      <c r="H59" s="196">
        <v>0</v>
      </c>
      <c r="I59" s="107"/>
      <c r="J59" s="107"/>
      <c r="K59" s="107"/>
      <c r="L59" s="107"/>
      <c r="M59" s="107"/>
      <c r="N59" s="113"/>
      <c r="O59" s="114"/>
      <c r="P59" s="114"/>
      <c r="Q59" s="338"/>
      <c r="R59" s="338"/>
    </row>
    <row r="60" spans="1:19" ht="14.25" thickTop="1" thickBot="1" x14ac:dyDescent="0.25">
      <c r="A60" s="740"/>
      <c r="B60" s="741" t="s">
        <v>197</v>
      </c>
      <c r="C60" s="742">
        <f>SUM(C55:C59)</f>
        <v>0</v>
      </c>
      <c r="D60" s="742">
        <f t="shared" ref="D60:H60" si="6">SUM(D55:D59)</f>
        <v>0</v>
      </c>
      <c r="E60" s="742">
        <f t="shared" si="6"/>
        <v>0</v>
      </c>
      <c r="F60" s="742">
        <f t="shared" si="6"/>
        <v>0</v>
      </c>
      <c r="G60" s="742">
        <f t="shared" si="6"/>
        <v>0</v>
      </c>
      <c r="H60" s="742">
        <f t="shared" si="6"/>
        <v>0</v>
      </c>
      <c r="I60" s="743">
        <f>SUM(C60:H60)</f>
        <v>0</v>
      </c>
      <c r="J60" s="744">
        <v>0</v>
      </c>
      <c r="K60" s="744">
        <v>0</v>
      </c>
      <c r="L60" s="744">
        <v>0</v>
      </c>
      <c r="M60" s="743">
        <f>J60+K60+L60</f>
        <v>0</v>
      </c>
      <c r="N60" s="745" t="e">
        <f>M60/I60</f>
        <v>#DIV/0!</v>
      </c>
      <c r="O60" s="746">
        <f>I60-M60</f>
        <v>0</v>
      </c>
      <c r="P60" s="746">
        <f>M60*0.05</f>
        <v>0</v>
      </c>
      <c r="Q60" s="747">
        <v>0</v>
      </c>
      <c r="R60" s="747">
        <v>0</v>
      </c>
      <c r="S60" s="748" t="s">
        <v>361</v>
      </c>
    </row>
    <row r="61" spans="1:19" ht="13.5" thickTop="1" x14ac:dyDescent="0.2">
      <c r="A61" s="248" t="s">
        <v>299</v>
      </c>
      <c r="B61" s="255" t="s">
        <v>300</v>
      </c>
      <c r="C61" s="938"/>
      <c r="D61" s="939"/>
      <c r="E61" s="939"/>
      <c r="F61" s="939"/>
      <c r="G61" s="939"/>
      <c r="H61" s="939"/>
      <c r="I61" s="939"/>
      <c r="J61" s="939"/>
      <c r="K61" s="939"/>
      <c r="L61" s="939"/>
      <c r="M61" s="939"/>
      <c r="N61" s="939"/>
      <c r="O61" s="939"/>
      <c r="P61" s="939"/>
      <c r="Q61" s="939"/>
      <c r="R61" s="939"/>
      <c r="S61" s="939"/>
    </row>
    <row r="62" spans="1:19" x14ac:dyDescent="0.2">
      <c r="A62" s="199"/>
      <c r="B62" s="195" t="s">
        <v>101</v>
      </c>
      <c r="C62" s="196">
        <v>0</v>
      </c>
      <c r="D62" s="196">
        <v>0</v>
      </c>
      <c r="E62" s="197">
        <v>0</v>
      </c>
      <c r="F62" s="197">
        <v>0</v>
      </c>
      <c r="G62" s="196">
        <v>0</v>
      </c>
      <c r="H62" s="196">
        <v>0</v>
      </c>
      <c r="I62" s="200" t="s">
        <v>47</v>
      </c>
      <c r="J62" s="200" t="s">
        <v>47</v>
      </c>
      <c r="K62" s="200" t="s">
        <v>47</v>
      </c>
      <c r="L62" s="200" t="s">
        <v>47</v>
      </c>
      <c r="M62" s="200" t="s">
        <v>47</v>
      </c>
      <c r="N62" s="201" t="s">
        <v>47</v>
      </c>
      <c r="O62" s="202" t="s">
        <v>47</v>
      </c>
      <c r="P62" s="202" t="s">
        <v>47</v>
      </c>
      <c r="Q62" s="337" t="s">
        <v>47</v>
      </c>
      <c r="R62" s="337" t="s">
        <v>47</v>
      </c>
    </row>
    <row r="63" spans="1:19" x14ac:dyDescent="0.2">
      <c r="A63" s="100"/>
      <c r="B63" s="103" t="s">
        <v>203</v>
      </c>
      <c r="C63" s="196">
        <v>0</v>
      </c>
      <c r="D63" s="196">
        <v>0</v>
      </c>
      <c r="E63" s="197">
        <v>0</v>
      </c>
      <c r="F63" s="197">
        <v>0</v>
      </c>
      <c r="G63" s="196">
        <v>0</v>
      </c>
      <c r="H63" s="196">
        <v>0</v>
      </c>
      <c r="I63" s="107"/>
      <c r="J63" s="107"/>
      <c r="K63" s="107"/>
      <c r="L63" s="107"/>
      <c r="M63" s="107"/>
      <c r="N63" s="113"/>
      <c r="O63" s="114"/>
      <c r="P63" s="114"/>
      <c r="Q63" s="338"/>
      <c r="R63" s="338"/>
    </row>
    <row r="64" spans="1:19" x14ac:dyDescent="0.2">
      <c r="A64" s="100"/>
      <c r="B64" s="103"/>
      <c r="C64" s="196">
        <v>0</v>
      </c>
      <c r="D64" s="196">
        <v>0</v>
      </c>
      <c r="E64" s="197">
        <v>0</v>
      </c>
      <c r="F64" s="197">
        <v>0</v>
      </c>
      <c r="G64" s="196">
        <v>0</v>
      </c>
      <c r="H64" s="196">
        <v>0</v>
      </c>
      <c r="I64" s="107"/>
      <c r="J64" s="107"/>
      <c r="K64" s="107"/>
      <c r="L64" s="107"/>
      <c r="M64" s="107"/>
      <c r="N64" s="113"/>
      <c r="O64" s="114"/>
      <c r="P64" s="114"/>
      <c r="Q64" s="338"/>
      <c r="R64" s="338"/>
    </row>
    <row r="65" spans="1:19" x14ac:dyDescent="0.2">
      <c r="A65" s="100"/>
      <c r="B65" s="103"/>
      <c r="C65" s="196">
        <v>0</v>
      </c>
      <c r="D65" s="196">
        <v>0</v>
      </c>
      <c r="E65" s="197">
        <v>0</v>
      </c>
      <c r="F65" s="197">
        <v>0</v>
      </c>
      <c r="G65" s="196">
        <v>0</v>
      </c>
      <c r="H65" s="196">
        <v>0</v>
      </c>
      <c r="I65" s="107"/>
      <c r="J65" s="107"/>
      <c r="K65" s="107"/>
      <c r="L65" s="107"/>
      <c r="M65" s="107"/>
      <c r="N65" s="113"/>
      <c r="O65" s="114"/>
      <c r="P65" s="114"/>
      <c r="Q65" s="338"/>
      <c r="R65" s="338"/>
    </row>
    <row r="66" spans="1:19" ht="13.5" thickBot="1" x14ac:dyDescent="0.25">
      <c r="A66" s="100"/>
      <c r="B66" s="103"/>
      <c r="C66" s="196">
        <v>0</v>
      </c>
      <c r="D66" s="196">
        <v>0</v>
      </c>
      <c r="E66" s="197">
        <v>0</v>
      </c>
      <c r="F66" s="197">
        <v>0</v>
      </c>
      <c r="G66" s="196">
        <v>0</v>
      </c>
      <c r="H66" s="196">
        <v>0</v>
      </c>
      <c r="I66" s="107"/>
      <c r="J66" s="107"/>
      <c r="K66" s="107"/>
      <c r="L66" s="107"/>
      <c r="M66" s="107"/>
      <c r="N66" s="113"/>
      <c r="O66" s="114"/>
      <c r="P66" s="114"/>
      <c r="Q66" s="338"/>
      <c r="R66" s="338"/>
    </row>
    <row r="67" spans="1:19" ht="14.25" thickTop="1" thickBot="1" x14ac:dyDescent="0.25">
      <c r="A67" s="740"/>
      <c r="B67" s="741" t="s">
        <v>197</v>
      </c>
      <c r="C67" s="742">
        <f>SUM(C62:C66)</f>
        <v>0</v>
      </c>
      <c r="D67" s="742">
        <f t="shared" ref="D67:H67" si="7">SUM(D62:D66)</f>
        <v>0</v>
      </c>
      <c r="E67" s="742">
        <f t="shared" si="7"/>
        <v>0</v>
      </c>
      <c r="F67" s="742">
        <f t="shared" si="7"/>
        <v>0</v>
      </c>
      <c r="G67" s="742">
        <f t="shared" si="7"/>
        <v>0</v>
      </c>
      <c r="H67" s="742">
        <f t="shared" si="7"/>
        <v>0</v>
      </c>
      <c r="I67" s="743">
        <f>SUM(C67:H67)</f>
        <v>0</v>
      </c>
      <c r="J67" s="744">
        <v>0</v>
      </c>
      <c r="K67" s="744">
        <v>0</v>
      </c>
      <c r="L67" s="744">
        <v>0</v>
      </c>
      <c r="M67" s="743">
        <f>J67+K67+L67</f>
        <v>0</v>
      </c>
      <c r="N67" s="745" t="e">
        <f>M67/I67</f>
        <v>#DIV/0!</v>
      </c>
      <c r="O67" s="746">
        <f>I67-M67</f>
        <v>0</v>
      </c>
      <c r="P67" s="746">
        <f>M67*0.05</f>
        <v>0</v>
      </c>
      <c r="Q67" s="747">
        <v>0</v>
      </c>
      <c r="R67" s="747">
        <v>0</v>
      </c>
      <c r="S67" s="748" t="s">
        <v>361</v>
      </c>
    </row>
    <row r="68" spans="1:19" ht="13.5" thickTop="1" x14ac:dyDescent="0.2">
      <c r="A68" s="248" t="s">
        <v>301</v>
      </c>
      <c r="B68" s="255" t="s">
        <v>308</v>
      </c>
      <c r="C68" s="938"/>
      <c r="D68" s="939"/>
      <c r="E68" s="939"/>
      <c r="F68" s="939"/>
      <c r="G68" s="939"/>
      <c r="H68" s="939"/>
      <c r="I68" s="939"/>
      <c r="J68" s="939"/>
      <c r="K68" s="939"/>
      <c r="L68" s="939"/>
      <c r="M68" s="939"/>
      <c r="N68" s="939"/>
      <c r="O68" s="939"/>
      <c r="P68" s="939"/>
      <c r="Q68" s="939"/>
      <c r="R68" s="939"/>
      <c r="S68" s="939"/>
    </row>
    <row r="69" spans="1:19" x14ac:dyDescent="0.2">
      <c r="A69" s="199"/>
      <c r="B69" s="195" t="s">
        <v>101</v>
      </c>
      <c r="C69" s="196">
        <v>0</v>
      </c>
      <c r="D69" s="196">
        <v>0</v>
      </c>
      <c r="E69" s="197">
        <v>0</v>
      </c>
      <c r="F69" s="197">
        <v>0</v>
      </c>
      <c r="G69" s="196">
        <v>0</v>
      </c>
      <c r="H69" s="196">
        <v>0</v>
      </c>
      <c r="I69" s="200" t="s">
        <v>47</v>
      </c>
      <c r="J69" s="200" t="s">
        <v>47</v>
      </c>
      <c r="K69" s="200" t="s">
        <v>47</v>
      </c>
      <c r="L69" s="200" t="s">
        <v>47</v>
      </c>
      <c r="M69" s="200" t="s">
        <v>47</v>
      </c>
      <c r="N69" s="201" t="s">
        <v>47</v>
      </c>
      <c r="O69" s="202" t="s">
        <v>47</v>
      </c>
      <c r="P69" s="202" t="s">
        <v>47</v>
      </c>
      <c r="Q69" s="337" t="s">
        <v>47</v>
      </c>
      <c r="R69" s="337" t="s">
        <v>47</v>
      </c>
    </row>
    <row r="70" spans="1:19" x14ac:dyDescent="0.2">
      <c r="A70" s="100"/>
      <c r="B70" s="103" t="s">
        <v>203</v>
      </c>
      <c r="C70" s="196">
        <v>0</v>
      </c>
      <c r="D70" s="196">
        <v>0</v>
      </c>
      <c r="E70" s="197">
        <v>0</v>
      </c>
      <c r="F70" s="197">
        <v>0</v>
      </c>
      <c r="G70" s="196">
        <v>0</v>
      </c>
      <c r="H70" s="196">
        <v>0</v>
      </c>
      <c r="I70" s="107"/>
      <c r="J70" s="107"/>
      <c r="K70" s="107"/>
      <c r="L70" s="107"/>
      <c r="M70" s="107"/>
      <c r="N70" s="113"/>
      <c r="O70" s="114"/>
      <c r="P70" s="114"/>
      <c r="Q70" s="338"/>
      <c r="R70" s="338"/>
    </row>
    <row r="71" spans="1:19" x14ac:dyDescent="0.2">
      <c r="A71" s="100"/>
      <c r="B71" s="103"/>
      <c r="C71" s="196">
        <v>0</v>
      </c>
      <c r="D71" s="196">
        <v>0</v>
      </c>
      <c r="E71" s="197">
        <v>0</v>
      </c>
      <c r="F71" s="197">
        <v>0</v>
      </c>
      <c r="G71" s="196">
        <v>0</v>
      </c>
      <c r="H71" s="196">
        <v>0</v>
      </c>
      <c r="I71" s="107"/>
      <c r="J71" s="107"/>
      <c r="K71" s="107"/>
      <c r="L71" s="107"/>
      <c r="M71" s="107"/>
      <c r="N71" s="113"/>
      <c r="O71" s="114"/>
      <c r="P71" s="114"/>
      <c r="Q71" s="338"/>
      <c r="R71" s="338"/>
    </row>
    <row r="72" spans="1:19" x14ac:dyDescent="0.2">
      <c r="A72" s="100"/>
      <c r="B72" s="103"/>
      <c r="C72" s="196">
        <v>0</v>
      </c>
      <c r="D72" s="196">
        <v>0</v>
      </c>
      <c r="E72" s="197">
        <v>0</v>
      </c>
      <c r="F72" s="197">
        <v>0</v>
      </c>
      <c r="G72" s="196">
        <v>0</v>
      </c>
      <c r="H72" s="196">
        <v>0</v>
      </c>
      <c r="I72" s="107"/>
      <c r="J72" s="107"/>
      <c r="K72" s="107"/>
      <c r="L72" s="107"/>
      <c r="M72" s="107"/>
      <c r="N72" s="113"/>
      <c r="O72" s="114"/>
      <c r="P72" s="114"/>
      <c r="Q72" s="338"/>
      <c r="R72" s="338"/>
    </row>
    <row r="73" spans="1:19" ht="13.5" thickBot="1" x14ac:dyDescent="0.25">
      <c r="A73" s="100"/>
      <c r="B73" s="103"/>
      <c r="C73" s="196">
        <v>0</v>
      </c>
      <c r="D73" s="196">
        <v>0</v>
      </c>
      <c r="E73" s="197">
        <v>0</v>
      </c>
      <c r="F73" s="197">
        <v>0</v>
      </c>
      <c r="G73" s="196">
        <v>0</v>
      </c>
      <c r="H73" s="196">
        <v>0</v>
      </c>
      <c r="I73" s="107"/>
      <c r="J73" s="107"/>
      <c r="K73" s="107"/>
      <c r="L73" s="107"/>
      <c r="M73" s="107"/>
      <c r="N73" s="113"/>
      <c r="O73" s="114"/>
      <c r="P73" s="114"/>
      <c r="Q73" s="338"/>
      <c r="R73" s="338"/>
    </row>
    <row r="74" spans="1:19" ht="14.25" thickTop="1" thickBot="1" x14ac:dyDescent="0.25">
      <c r="A74" s="740"/>
      <c r="B74" s="741" t="s">
        <v>197</v>
      </c>
      <c r="C74" s="742">
        <f>SUM(C69:C73)</f>
        <v>0</v>
      </c>
      <c r="D74" s="742">
        <f t="shared" ref="D74:H74" si="8">SUM(D69:D73)</f>
        <v>0</v>
      </c>
      <c r="E74" s="742">
        <f t="shared" si="8"/>
        <v>0</v>
      </c>
      <c r="F74" s="742">
        <f t="shared" si="8"/>
        <v>0</v>
      </c>
      <c r="G74" s="742">
        <f t="shared" si="8"/>
        <v>0</v>
      </c>
      <c r="H74" s="742">
        <f t="shared" si="8"/>
        <v>0</v>
      </c>
      <c r="I74" s="743">
        <f>SUM(C74:H74)</f>
        <v>0</v>
      </c>
      <c r="J74" s="744">
        <v>0</v>
      </c>
      <c r="K74" s="744">
        <v>0</v>
      </c>
      <c r="L74" s="744">
        <v>0</v>
      </c>
      <c r="M74" s="743">
        <f>J74+K74+L74</f>
        <v>0</v>
      </c>
      <c r="N74" s="745" t="e">
        <f>M74/I74</f>
        <v>#DIV/0!</v>
      </c>
      <c r="O74" s="746">
        <f>I74-M74</f>
        <v>0</v>
      </c>
      <c r="P74" s="746">
        <f>M74*0.05</f>
        <v>0</v>
      </c>
      <c r="Q74" s="747">
        <v>0</v>
      </c>
      <c r="R74" s="747">
        <v>0</v>
      </c>
      <c r="S74" s="748" t="s">
        <v>361</v>
      </c>
    </row>
    <row r="75" spans="1:19" ht="13.5" thickTop="1" x14ac:dyDescent="0.2">
      <c r="A75" s="248" t="s">
        <v>302</v>
      </c>
      <c r="B75" s="255" t="s">
        <v>307</v>
      </c>
      <c r="C75" s="938"/>
      <c r="D75" s="939"/>
      <c r="E75" s="939"/>
      <c r="F75" s="939"/>
      <c r="G75" s="939"/>
      <c r="H75" s="939"/>
      <c r="I75" s="939"/>
      <c r="J75" s="939"/>
      <c r="K75" s="939"/>
      <c r="L75" s="939"/>
      <c r="M75" s="939"/>
      <c r="N75" s="939"/>
      <c r="O75" s="939"/>
      <c r="P75" s="939"/>
      <c r="Q75" s="939"/>
      <c r="R75" s="939"/>
      <c r="S75" s="939"/>
    </row>
    <row r="76" spans="1:19" x14ac:dyDescent="0.2">
      <c r="A76" s="199"/>
      <c r="B76" s="195" t="s">
        <v>101</v>
      </c>
      <c r="C76" s="196">
        <v>0</v>
      </c>
      <c r="D76" s="196">
        <v>0</v>
      </c>
      <c r="E76" s="197">
        <v>0</v>
      </c>
      <c r="F76" s="197">
        <v>0</v>
      </c>
      <c r="G76" s="196">
        <v>0</v>
      </c>
      <c r="H76" s="196">
        <v>0</v>
      </c>
      <c r="I76" s="200" t="s">
        <v>47</v>
      </c>
      <c r="J76" s="200" t="s">
        <v>47</v>
      </c>
      <c r="K76" s="200" t="s">
        <v>47</v>
      </c>
      <c r="L76" s="200" t="s">
        <v>47</v>
      </c>
      <c r="M76" s="200" t="s">
        <v>47</v>
      </c>
      <c r="N76" s="201" t="s">
        <v>47</v>
      </c>
      <c r="O76" s="202" t="s">
        <v>47</v>
      </c>
      <c r="P76" s="202" t="s">
        <v>47</v>
      </c>
      <c r="Q76" s="337" t="s">
        <v>47</v>
      </c>
      <c r="R76" s="337" t="s">
        <v>47</v>
      </c>
    </row>
    <row r="77" spans="1:19" x14ac:dyDescent="0.2">
      <c r="A77" s="100"/>
      <c r="B77" s="103" t="s">
        <v>203</v>
      </c>
      <c r="C77" s="196">
        <v>0</v>
      </c>
      <c r="D77" s="196">
        <v>0</v>
      </c>
      <c r="E77" s="197">
        <v>0</v>
      </c>
      <c r="F77" s="197">
        <v>0</v>
      </c>
      <c r="G77" s="196">
        <v>0</v>
      </c>
      <c r="H77" s="196">
        <v>0</v>
      </c>
      <c r="I77" s="107"/>
      <c r="J77" s="107"/>
      <c r="K77" s="107"/>
      <c r="L77" s="107"/>
      <c r="M77" s="107"/>
      <c r="N77" s="113"/>
      <c r="O77" s="114"/>
      <c r="P77" s="114"/>
      <c r="Q77" s="338"/>
      <c r="R77" s="338"/>
    </row>
    <row r="78" spans="1:19" x14ac:dyDescent="0.2">
      <c r="A78" s="100"/>
      <c r="B78" s="103"/>
      <c r="C78" s="196">
        <v>0</v>
      </c>
      <c r="D78" s="196">
        <v>0</v>
      </c>
      <c r="E78" s="197">
        <v>0</v>
      </c>
      <c r="F78" s="197">
        <v>0</v>
      </c>
      <c r="G78" s="196">
        <v>0</v>
      </c>
      <c r="H78" s="196">
        <v>0</v>
      </c>
      <c r="I78" s="107"/>
      <c r="J78" s="107"/>
      <c r="K78" s="107"/>
      <c r="L78" s="107"/>
      <c r="M78" s="107"/>
      <c r="N78" s="113"/>
      <c r="O78" s="114"/>
      <c r="P78" s="114"/>
      <c r="Q78" s="338"/>
      <c r="R78" s="338"/>
    </row>
    <row r="79" spans="1:19" x14ac:dyDescent="0.2">
      <c r="A79" s="100"/>
      <c r="B79" s="103"/>
      <c r="C79" s="196">
        <v>0</v>
      </c>
      <c r="D79" s="196">
        <v>0</v>
      </c>
      <c r="E79" s="197">
        <v>0</v>
      </c>
      <c r="F79" s="197">
        <v>0</v>
      </c>
      <c r="G79" s="196">
        <v>0</v>
      </c>
      <c r="H79" s="196">
        <v>0</v>
      </c>
      <c r="I79" s="107"/>
      <c r="J79" s="107"/>
      <c r="K79" s="107"/>
      <c r="L79" s="107"/>
      <c r="M79" s="107"/>
      <c r="N79" s="113"/>
      <c r="O79" s="114"/>
      <c r="P79" s="114"/>
      <c r="Q79" s="338"/>
      <c r="R79" s="338"/>
    </row>
    <row r="80" spans="1:19" ht="13.5" thickBot="1" x14ac:dyDescent="0.25">
      <c r="A80" s="100"/>
      <c r="B80" s="103"/>
      <c r="C80" s="196">
        <v>0</v>
      </c>
      <c r="D80" s="196">
        <v>0</v>
      </c>
      <c r="E80" s="197">
        <v>0</v>
      </c>
      <c r="F80" s="197">
        <v>0</v>
      </c>
      <c r="G80" s="196">
        <v>0</v>
      </c>
      <c r="H80" s="196">
        <v>0</v>
      </c>
      <c r="I80" s="107"/>
      <c r="J80" s="107"/>
      <c r="K80" s="107"/>
      <c r="L80" s="107"/>
      <c r="M80" s="107"/>
      <c r="N80" s="113"/>
      <c r="O80" s="114"/>
      <c r="P80" s="114"/>
      <c r="Q80" s="338"/>
      <c r="R80" s="338"/>
    </row>
    <row r="81" spans="1:19" ht="14.25" thickTop="1" thickBot="1" x14ac:dyDescent="0.25">
      <c r="A81" s="740"/>
      <c r="B81" s="741" t="s">
        <v>197</v>
      </c>
      <c r="C81" s="742">
        <f>SUM(C76:C80)</f>
        <v>0</v>
      </c>
      <c r="D81" s="742">
        <f t="shared" ref="D81:H81" si="9">SUM(D76:D80)</f>
        <v>0</v>
      </c>
      <c r="E81" s="742">
        <f t="shared" si="9"/>
        <v>0</v>
      </c>
      <c r="F81" s="742">
        <f t="shared" si="9"/>
        <v>0</v>
      </c>
      <c r="G81" s="742">
        <f t="shared" si="9"/>
        <v>0</v>
      </c>
      <c r="H81" s="742">
        <f t="shared" si="9"/>
        <v>0</v>
      </c>
      <c r="I81" s="743">
        <f>SUM(C81:H81)</f>
        <v>0</v>
      </c>
      <c r="J81" s="744">
        <v>0</v>
      </c>
      <c r="K81" s="744">
        <v>0</v>
      </c>
      <c r="L81" s="744">
        <v>0</v>
      </c>
      <c r="M81" s="743">
        <f>J81+K81+L81</f>
        <v>0</v>
      </c>
      <c r="N81" s="745" t="e">
        <f>M81/I81</f>
        <v>#DIV/0!</v>
      </c>
      <c r="O81" s="746">
        <f>I81-M81</f>
        <v>0</v>
      </c>
      <c r="P81" s="746">
        <f>M81*0.05</f>
        <v>0</v>
      </c>
      <c r="Q81" s="747">
        <v>0</v>
      </c>
      <c r="R81" s="747">
        <v>0</v>
      </c>
      <c r="S81" s="748" t="s">
        <v>361</v>
      </c>
    </row>
    <row r="82" spans="1:19" ht="13.5" thickTop="1" x14ac:dyDescent="0.2">
      <c r="A82" s="248" t="s">
        <v>303</v>
      </c>
      <c r="B82" s="255" t="s">
        <v>306</v>
      </c>
      <c r="C82" s="938"/>
      <c r="D82" s="939"/>
      <c r="E82" s="939"/>
      <c r="F82" s="939"/>
      <c r="G82" s="939"/>
      <c r="H82" s="939"/>
      <c r="I82" s="939"/>
      <c r="J82" s="939"/>
      <c r="K82" s="939"/>
      <c r="L82" s="939"/>
      <c r="M82" s="939"/>
      <c r="N82" s="939"/>
      <c r="O82" s="939"/>
      <c r="P82" s="939"/>
      <c r="Q82" s="939"/>
      <c r="R82" s="939"/>
      <c r="S82" s="939"/>
    </row>
    <row r="83" spans="1:19" x14ac:dyDescent="0.2">
      <c r="A83" s="199"/>
      <c r="B83" s="195" t="s">
        <v>101</v>
      </c>
      <c r="C83" s="196">
        <v>0</v>
      </c>
      <c r="D83" s="196">
        <v>0</v>
      </c>
      <c r="E83" s="197">
        <v>0</v>
      </c>
      <c r="F83" s="197">
        <v>0</v>
      </c>
      <c r="G83" s="196">
        <v>0</v>
      </c>
      <c r="H83" s="196">
        <v>0</v>
      </c>
      <c r="I83" s="200" t="s">
        <v>47</v>
      </c>
      <c r="J83" s="200" t="s">
        <v>47</v>
      </c>
      <c r="K83" s="200" t="s">
        <v>47</v>
      </c>
      <c r="L83" s="200" t="s">
        <v>47</v>
      </c>
      <c r="M83" s="200" t="s">
        <v>47</v>
      </c>
      <c r="N83" s="201" t="s">
        <v>47</v>
      </c>
      <c r="O83" s="202" t="s">
        <v>47</v>
      </c>
      <c r="P83" s="202" t="s">
        <v>47</v>
      </c>
      <c r="Q83" s="337" t="s">
        <v>47</v>
      </c>
      <c r="R83" s="337" t="s">
        <v>47</v>
      </c>
    </row>
    <row r="84" spans="1:19" x14ac:dyDescent="0.2">
      <c r="A84" s="100"/>
      <c r="B84" s="103" t="s">
        <v>203</v>
      </c>
      <c r="C84" s="196">
        <v>0</v>
      </c>
      <c r="D84" s="196">
        <v>0</v>
      </c>
      <c r="E84" s="197">
        <v>0</v>
      </c>
      <c r="F84" s="197">
        <v>0</v>
      </c>
      <c r="G84" s="196">
        <v>0</v>
      </c>
      <c r="H84" s="196">
        <v>0</v>
      </c>
      <c r="I84" s="107"/>
      <c r="J84" s="107"/>
      <c r="K84" s="107"/>
      <c r="L84" s="107"/>
      <c r="M84" s="107"/>
      <c r="N84" s="113"/>
      <c r="O84" s="114"/>
      <c r="P84" s="114"/>
      <c r="Q84" s="338"/>
      <c r="R84" s="338"/>
    </row>
    <row r="85" spans="1:19" x14ac:dyDescent="0.2">
      <c r="A85" s="100"/>
      <c r="B85" s="103"/>
      <c r="C85" s="196">
        <v>0</v>
      </c>
      <c r="D85" s="196">
        <v>0</v>
      </c>
      <c r="E85" s="197">
        <v>0</v>
      </c>
      <c r="F85" s="197">
        <v>0</v>
      </c>
      <c r="G85" s="196">
        <v>0</v>
      </c>
      <c r="H85" s="196">
        <v>0</v>
      </c>
      <c r="I85" s="107"/>
      <c r="J85" s="107"/>
      <c r="K85" s="107"/>
      <c r="L85" s="107"/>
      <c r="M85" s="107"/>
      <c r="N85" s="113"/>
      <c r="O85" s="114"/>
      <c r="P85" s="114"/>
      <c r="Q85" s="338"/>
      <c r="R85" s="338"/>
    </row>
    <row r="86" spans="1:19" x14ac:dyDescent="0.2">
      <c r="A86" s="100"/>
      <c r="B86" s="103"/>
      <c r="C86" s="196">
        <v>0</v>
      </c>
      <c r="D86" s="196">
        <v>0</v>
      </c>
      <c r="E86" s="197">
        <v>0</v>
      </c>
      <c r="F86" s="197">
        <v>0</v>
      </c>
      <c r="G86" s="196">
        <v>0</v>
      </c>
      <c r="H86" s="196">
        <v>0</v>
      </c>
      <c r="I86" s="107"/>
      <c r="J86" s="107"/>
      <c r="K86" s="107"/>
      <c r="L86" s="107"/>
      <c r="M86" s="107"/>
      <c r="N86" s="113"/>
      <c r="O86" s="114"/>
      <c r="P86" s="114"/>
      <c r="Q86" s="338"/>
      <c r="R86" s="338"/>
    </row>
    <row r="87" spans="1:19" ht="13.5" thickBot="1" x14ac:dyDescent="0.25">
      <c r="A87" s="100"/>
      <c r="B87" s="103"/>
      <c r="C87" s="196">
        <v>0</v>
      </c>
      <c r="D87" s="196">
        <v>0</v>
      </c>
      <c r="E87" s="197">
        <v>0</v>
      </c>
      <c r="F87" s="197">
        <v>0</v>
      </c>
      <c r="G87" s="196">
        <v>0</v>
      </c>
      <c r="H87" s="196">
        <v>0</v>
      </c>
      <c r="I87" s="107"/>
      <c r="J87" s="107"/>
      <c r="K87" s="107"/>
      <c r="L87" s="107"/>
      <c r="M87" s="107"/>
      <c r="N87" s="113"/>
      <c r="O87" s="114"/>
      <c r="P87" s="114"/>
      <c r="Q87" s="338"/>
      <c r="R87" s="338"/>
    </row>
    <row r="88" spans="1:19" ht="14.25" thickTop="1" thickBot="1" x14ac:dyDescent="0.25">
      <c r="A88" s="740"/>
      <c r="B88" s="741" t="s">
        <v>197</v>
      </c>
      <c r="C88" s="742">
        <f>SUM(C83:C87)</f>
        <v>0</v>
      </c>
      <c r="D88" s="742">
        <f t="shared" ref="D88:H88" si="10">SUM(D83:D87)</f>
        <v>0</v>
      </c>
      <c r="E88" s="742">
        <f t="shared" si="10"/>
        <v>0</v>
      </c>
      <c r="F88" s="742">
        <f t="shared" si="10"/>
        <v>0</v>
      </c>
      <c r="G88" s="742">
        <f t="shared" si="10"/>
        <v>0</v>
      </c>
      <c r="H88" s="742">
        <f t="shared" si="10"/>
        <v>0</v>
      </c>
      <c r="I88" s="743">
        <f>SUM(C88:H88)</f>
        <v>0</v>
      </c>
      <c r="J88" s="744">
        <v>0</v>
      </c>
      <c r="K88" s="744">
        <v>0</v>
      </c>
      <c r="L88" s="744">
        <v>0</v>
      </c>
      <c r="M88" s="743">
        <f>J88+K88+L88</f>
        <v>0</v>
      </c>
      <c r="N88" s="745" t="e">
        <f>M88/I88</f>
        <v>#DIV/0!</v>
      </c>
      <c r="O88" s="746">
        <f>I88-M88</f>
        <v>0</v>
      </c>
      <c r="P88" s="746">
        <f>M88*0.05</f>
        <v>0</v>
      </c>
      <c r="Q88" s="747">
        <v>0</v>
      </c>
      <c r="R88" s="747">
        <v>0</v>
      </c>
      <c r="S88" s="748" t="s">
        <v>361</v>
      </c>
    </row>
    <row r="89" spans="1:19" ht="13.5" thickTop="1" x14ac:dyDescent="0.2">
      <c r="A89" s="248" t="s">
        <v>304</v>
      </c>
      <c r="B89" s="255" t="s">
        <v>305</v>
      </c>
      <c r="C89" s="938"/>
      <c r="D89" s="939"/>
      <c r="E89" s="939"/>
      <c r="F89" s="939"/>
      <c r="G89" s="939"/>
      <c r="H89" s="939"/>
      <c r="I89" s="939"/>
      <c r="J89" s="939"/>
      <c r="K89" s="939"/>
      <c r="L89" s="939"/>
      <c r="M89" s="939"/>
      <c r="N89" s="939"/>
      <c r="O89" s="939"/>
      <c r="P89" s="939"/>
      <c r="Q89" s="939"/>
      <c r="R89" s="939"/>
      <c r="S89" s="939"/>
    </row>
    <row r="90" spans="1:19" x14ac:dyDescent="0.2">
      <c r="A90" s="199"/>
      <c r="B90" s="195" t="s">
        <v>101</v>
      </c>
      <c r="C90" s="196">
        <v>0</v>
      </c>
      <c r="D90" s="196">
        <v>0</v>
      </c>
      <c r="E90" s="197">
        <v>0</v>
      </c>
      <c r="F90" s="197">
        <v>0</v>
      </c>
      <c r="G90" s="196">
        <v>0</v>
      </c>
      <c r="H90" s="196">
        <v>0</v>
      </c>
      <c r="I90" s="200" t="s">
        <v>47</v>
      </c>
      <c r="J90" s="200" t="s">
        <v>47</v>
      </c>
      <c r="K90" s="200" t="s">
        <v>47</v>
      </c>
      <c r="L90" s="200" t="s">
        <v>47</v>
      </c>
      <c r="M90" s="200" t="s">
        <v>47</v>
      </c>
      <c r="N90" s="201" t="s">
        <v>47</v>
      </c>
      <c r="O90" s="202" t="s">
        <v>47</v>
      </c>
      <c r="P90" s="202" t="s">
        <v>47</v>
      </c>
      <c r="Q90" s="337" t="s">
        <v>47</v>
      </c>
      <c r="R90" s="337" t="s">
        <v>47</v>
      </c>
    </row>
    <row r="91" spans="1:19" x14ac:dyDescent="0.2">
      <c r="A91" s="100"/>
      <c r="B91" s="103" t="s">
        <v>203</v>
      </c>
      <c r="C91" s="196">
        <v>0</v>
      </c>
      <c r="D91" s="196">
        <v>0</v>
      </c>
      <c r="E91" s="197">
        <v>0</v>
      </c>
      <c r="F91" s="197">
        <v>0</v>
      </c>
      <c r="G91" s="196">
        <v>0</v>
      </c>
      <c r="H91" s="196">
        <v>0</v>
      </c>
      <c r="I91" s="107"/>
      <c r="J91" s="107"/>
      <c r="K91" s="107"/>
      <c r="L91" s="107"/>
      <c r="M91" s="107"/>
      <c r="N91" s="113"/>
      <c r="O91" s="114"/>
      <c r="P91" s="114"/>
      <c r="Q91" s="338"/>
      <c r="R91" s="338"/>
    </row>
    <row r="92" spans="1:19" x14ac:dyDescent="0.2">
      <c r="A92" s="100"/>
      <c r="B92" s="103"/>
      <c r="C92" s="196">
        <v>0</v>
      </c>
      <c r="D92" s="196">
        <v>0</v>
      </c>
      <c r="E92" s="197">
        <v>0</v>
      </c>
      <c r="F92" s="197">
        <v>0</v>
      </c>
      <c r="G92" s="196">
        <v>0</v>
      </c>
      <c r="H92" s="196">
        <v>0</v>
      </c>
      <c r="I92" s="107"/>
      <c r="J92" s="107"/>
      <c r="K92" s="107"/>
      <c r="L92" s="107"/>
      <c r="M92" s="107"/>
      <c r="N92" s="113"/>
      <c r="O92" s="114"/>
      <c r="P92" s="114"/>
      <c r="Q92" s="338"/>
      <c r="R92" s="338"/>
    </row>
    <row r="93" spans="1:19" x14ac:dyDescent="0.2">
      <c r="A93" s="100"/>
      <c r="B93" s="103"/>
      <c r="C93" s="196">
        <v>0</v>
      </c>
      <c r="D93" s="196">
        <v>0</v>
      </c>
      <c r="E93" s="197">
        <v>0</v>
      </c>
      <c r="F93" s="197">
        <v>0</v>
      </c>
      <c r="G93" s="196">
        <v>0</v>
      </c>
      <c r="H93" s="196">
        <v>0</v>
      </c>
      <c r="I93" s="107"/>
      <c r="J93" s="107"/>
      <c r="K93" s="107"/>
      <c r="L93" s="107"/>
      <c r="M93" s="107"/>
      <c r="N93" s="113"/>
      <c r="O93" s="114"/>
      <c r="P93" s="114"/>
      <c r="Q93" s="338"/>
      <c r="R93" s="338"/>
    </row>
    <row r="94" spans="1:19" ht="13.5" thickBot="1" x14ac:dyDescent="0.25">
      <c r="A94" s="100"/>
      <c r="B94" s="103"/>
      <c r="C94" s="196">
        <v>0</v>
      </c>
      <c r="D94" s="196">
        <v>0</v>
      </c>
      <c r="E94" s="197">
        <v>0</v>
      </c>
      <c r="F94" s="197">
        <v>0</v>
      </c>
      <c r="G94" s="196">
        <v>0</v>
      </c>
      <c r="H94" s="196">
        <v>0</v>
      </c>
      <c r="I94" s="107"/>
      <c r="J94" s="107"/>
      <c r="K94" s="107"/>
      <c r="L94" s="107"/>
      <c r="M94" s="107"/>
      <c r="N94" s="113"/>
      <c r="O94" s="114"/>
      <c r="P94" s="114"/>
      <c r="Q94" s="338"/>
      <c r="R94" s="338"/>
    </row>
    <row r="95" spans="1:19" ht="14.25" thickTop="1" thickBot="1" x14ac:dyDescent="0.25">
      <c r="A95" s="740"/>
      <c r="B95" s="741" t="s">
        <v>197</v>
      </c>
      <c r="C95" s="742">
        <f t="shared" ref="C95:H95" si="11">SUM(C90:C94)</f>
        <v>0</v>
      </c>
      <c r="D95" s="742">
        <f t="shared" si="11"/>
        <v>0</v>
      </c>
      <c r="E95" s="742">
        <f t="shared" si="11"/>
        <v>0</v>
      </c>
      <c r="F95" s="742">
        <f t="shared" si="11"/>
        <v>0</v>
      </c>
      <c r="G95" s="742">
        <f t="shared" si="11"/>
        <v>0</v>
      </c>
      <c r="H95" s="742">
        <f t="shared" si="11"/>
        <v>0</v>
      </c>
      <c r="I95" s="743">
        <f>SUM(C95:H95)</f>
        <v>0</v>
      </c>
      <c r="J95" s="744">
        <v>0</v>
      </c>
      <c r="K95" s="744">
        <v>0</v>
      </c>
      <c r="L95" s="744">
        <v>0</v>
      </c>
      <c r="M95" s="743">
        <f>J95+K95+L95</f>
        <v>0</v>
      </c>
      <c r="N95" s="745" t="e">
        <f>M95/I95</f>
        <v>#DIV/0!</v>
      </c>
      <c r="O95" s="746">
        <f>I95-M95</f>
        <v>0</v>
      </c>
      <c r="P95" s="746">
        <f>M95*0.05</f>
        <v>0</v>
      </c>
      <c r="Q95" s="747">
        <v>0</v>
      </c>
      <c r="R95" s="747">
        <v>0</v>
      </c>
      <c r="S95" s="748" t="s">
        <v>361</v>
      </c>
    </row>
    <row r="96" spans="1:19" ht="13.5" thickTop="1" x14ac:dyDescent="0.2">
      <c r="A96" s="248" t="s">
        <v>309</v>
      </c>
      <c r="B96" s="255" t="s">
        <v>310</v>
      </c>
      <c r="C96" s="938"/>
      <c r="D96" s="939"/>
      <c r="E96" s="939"/>
      <c r="F96" s="939"/>
      <c r="G96" s="939"/>
      <c r="H96" s="939"/>
      <c r="I96" s="939"/>
      <c r="J96" s="939"/>
      <c r="K96" s="939"/>
      <c r="L96" s="939"/>
      <c r="M96" s="939"/>
      <c r="N96" s="939"/>
      <c r="O96" s="939"/>
      <c r="P96" s="939"/>
      <c r="Q96" s="939"/>
      <c r="R96" s="939"/>
      <c r="S96" s="939"/>
    </row>
    <row r="97" spans="1:19" x14ac:dyDescent="0.2">
      <c r="A97" s="199"/>
      <c r="B97" s="195" t="s">
        <v>101</v>
      </c>
      <c r="C97" s="196">
        <v>0</v>
      </c>
      <c r="D97" s="196">
        <v>0</v>
      </c>
      <c r="E97" s="197">
        <v>0</v>
      </c>
      <c r="F97" s="197">
        <v>0</v>
      </c>
      <c r="G97" s="196">
        <v>0</v>
      </c>
      <c r="H97" s="196">
        <v>0</v>
      </c>
      <c r="I97" s="200" t="s">
        <v>47</v>
      </c>
      <c r="J97" s="200" t="s">
        <v>47</v>
      </c>
      <c r="K97" s="200" t="s">
        <v>47</v>
      </c>
      <c r="L97" s="200" t="s">
        <v>47</v>
      </c>
      <c r="M97" s="200" t="s">
        <v>47</v>
      </c>
      <c r="N97" s="201" t="s">
        <v>47</v>
      </c>
      <c r="O97" s="202" t="s">
        <v>47</v>
      </c>
      <c r="P97" s="202" t="s">
        <v>47</v>
      </c>
      <c r="Q97" s="337" t="s">
        <v>47</v>
      </c>
      <c r="R97" s="337" t="s">
        <v>47</v>
      </c>
    </row>
    <row r="98" spans="1:19" x14ac:dyDescent="0.2">
      <c r="A98" s="100"/>
      <c r="B98" s="103" t="s">
        <v>203</v>
      </c>
      <c r="C98" s="196">
        <v>0</v>
      </c>
      <c r="D98" s="196">
        <v>0</v>
      </c>
      <c r="E98" s="197">
        <v>0</v>
      </c>
      <c r="F98" s="197">
        <v>0</v>
      </c>
      <c r="G98" s="196">
        <v>0</v>
      </c>
      <c r="H98" s="196">
        <v>0</v>
      </c>
      <c r="I98" s="107"/>
      <c r="J98" s="107"/>
      <c r="K98" s="107"/>
      <c r="L98" s="107"/>
      <c r="M98" s="107"/>
      <c r="N98" s="113"/>
      <c r="O98" s="114"/>
      <c r="P98" s="114"/>
      <c r="Q98" s="338"/>
      <c r="R98" s="338"/>
    </row>
    <row r="99" spans="1:19" x14ac:dyDescent="0.2">
      <c r="A99" s="100"/>
      <c r="B99" s="103"/>
      <c r="C99" s="196">
        <v>0</v>
      </c>
      <c r="D99" s="196">
        <v>0</v>
      </c>
      <c r="E99" s="197">
        <v>0</v>
      </c>
      <c r="F99" s="197">
        <v>0</v>
      </c>
      <c r="G99" s="196">
        <v>0</v>
      </c>
      <c r="H99" s="196">
        <v>0</v>
      </c>
      <c r="I99" s="107"/>
      <c r="J99" s="107"/>
      <c r="K99" s="107"/>
      <c r="L99" s="107"/>
      <c r="M99" s="107"/>
      <c r="N99" s="113"/>
      <c r="O99" s="114"/>
      <c r="P99" s="114"/>
      <c r="Q99" s="338"/>
      <c r="R99" s="338"/>
    </row>
    <row r="100" spans="1:19" x14ac:dyDescent="0.2">
      <c r="A100" s="100"/>
      <c r="B100" s="103"/>
      <c r="C100" s="196">
        <v>0</v>
      </c>
      <c r="D100" s="196">
        <v>0</v>
      </c>
      <c r="E100" s="197">
        <v>0</v>
      </c>
      <c r="F100" s="197">
        <v>0</v>
      </c>
      <c r="G100" s="196">
        <v>0</v>
      </c>
      <c r="H100" s="196">
        <v>0</v>
      </c>
      <c r="I100" s="107"/>
      <c r="J100" s="107"/>
      <c r="K100" s="107"/>
      <c r="L100" s="107"/>
      <c r="M100" s="107"/>
      <c r="N100" s="113"/>
      <c r="O100" s="114"/>
      <c r="P100" s="114"/>
      <c r="Q100" s="338"/>
      <c r="R100" s="338"/>
    </row>
    <row r="101" spans="1:19" ht="13.5" thickBot="1" x14ac:dyDescent="0.25">
      <c r="A101" s="100"/>
      <c r="B101" s="103"/>
      <c r="C101" s="196">
        <v>0</v>
      </c>
      <c r="D101" s="196">
        <v>0</v>
      </c>
      <c r="E101" s="197">
        <v>0</v>
      </c>
      <c r="F101" s="197">
        <v>0</v>
      </c>
      <c r="G101" s="196">
        <v>0</v>
      </c>
      <c r="H101" s="196">
        <v>0</v>
      </c>
      <c r="I101" s="107"/>
      <c r="J101" s="107"/>
      <c r="K101" s="107"/>
      <c r="L101" s="107"/>
      <c r="M101" s="107"/>
      <c r="N101" s="113"/>
      <c r="O101" s="114"/>
      <c r="P101" s="114"/>
      <c r="Q101" s="338"/>
      <c r="R101" s="338"/>
    </row>
    <row r="102" spans="1:19" ht="14.25" thickTop="1" thickBot="1" x14ac:dyDescent="0.25">
      <c r="A102" s="740"/>
      <c r="B102" s="741" t="s">
        <v>197</v>
      </c>
      <c r="C102" s="742">
        <f>SUM(C97:C101)</f>
        <v>0</v>
      </c>
      <c r="D102" s="742">
        <f t="shared" ref="D102:H102" si="12">SUM(D97:D101)</f>
        <v>0</v>
      </c>
      <c r="E102" s="742">
        <f t="shared" si="12"/>
        <v>0</v>
      </c>
      <c r="F102" s="742">
        <f t="shared" si="12"/>
        <v>0</v>
      </c>
      <c r="G102" s="742">
        <f t="shared" si="12"/>
        <v>0</v>
      </c>
      <c r="H102" s="742">
        <f t="shared" si="12"/>
        <v>0</v>
      </c>
      <c r="I102" s="743">
        <f>SUM(C102:H102)</f>
        <v>0</v>
      </c>
      <c r="J102" s="744">
        <v>0</v>
      </c>
      <c r="K102" s="744">
        <v>0</v>
      </c>
      <c r="L102" s="744">
        <v>0</v>
      </c>
      <c r="M102" s="743">
        <f>J102+K102+L102</f>
        <v>0</v>
      </c>
      <c r="N102" s="745" t="e">
        <f>M102/I102</f>
        <v>#DIV/0!</v>
      </c>
      <c r="O102" s="746">
        <f>I102-M102</f>
        <v>0</v>
      </c>
      <c r="P102" s="746">
        <f>M102*0.05</f>
        <v>0</v>
      </c>
      <c r="Q102" s="747">
        <v>0</v>
      </c>
      <c r="R102" s="747">
        <v>0</v>
      </c>
      <c r="S102" s="748" t="s">
        <v>361</v>
      </c>
    </row>
    <row r="103" spans="1:19" ht="13.5" thickTop="1" x14ac:dyDescent="0.2">
      <c r="A103" s="248" t="s">
        <v>311</v>
      </c>
      <c r="B103" s="255" t="s">
        <v>314</v>
      </c>
      <c r="C103" s="938"/>
      <c r="D103" s="939"/>
      <c r="E103" s="939"/>
      <c r="F103" s="939"/>
      <c r="G103" s="939"/>
      <c r="H103" s="939"/>
      <c r="I103" s="939"/>
      <c r="J103" s="939"/>
      <c r="K103" s="939"/>
      <c r="L103" s="939"/>
      <c r="M103" s="939"/>
      <c r="N103" s="939"/>
      <c r="O103" s="939"/>
      <c r="P103" s="939"/>
      <c r="Q103" s="939"/>
      <c r="R103" s="939"/>
      <c r="S103" s="939"/>
    </row>
    <row r="104" spans="1:19" x14ac:dyDescent="0.2">
      <c r="A104" s="199"/>
      <c r="B104" s="195" t="s">
        <v>101</v>
      </c>
      <c r="C104" s="196">
        <v>0</v>
      </c>
      <c r="D104" s="196">
        <v>0</v>
      </c>
      <c r="E104" s="197">
        <v>0</v>
      </c>
      <c r="F104" s="197">
        <v>0</v>
      </c>
      <c r="G104" s="196">
        <v>0</v>
      </c>
      <c r="H104" s="196">
        <v>0</v>
      </c>
      <c r="I104" s="200" t="s">
        <v>47</v>
      </c>
      <c r="J104" s="200" t="s">
        <v>47</v>
      </c>
      <c r="K104" s="200" t="s">
        <v>47</v>
      </c>
      <c r="L104" s="200" t="s">
        <v>47</v>
      </c>
      <c r="M104" s="200" t="s">
        <v>47</v>
      </c>
      <c r="N104" s="201" t="s">
        <v>47</v>
      </c>
      <c r="O104" s="202" t="s">
        <v>47</v>
      </c>
      <c r="P104" s="202" t="s">
        <v>47</v>
      </c>
      <c r="Q104" s="337" t="s">
        <v>47</v>
      </c>
      <c r="R104" s="337" t="s">
        <v>47</v>
      </c>
    </row>
    <row r="105" spans="1:19" x14ac:dyDescent="0.2">
      <c r="A105" s="100"/>
      <c r="B105" s="103" t="s">
        <v>203</v>
      </c>
      <c r="C105" s="196">
        <v>0</v>
      </c>
      <c r="D105" s="196">
        <v>0</v>
      </c>
      <c r="E105" s="197">
        <v>0</v>
      </c>
      <c r="F105" s="197">
        <v>0</v>
      </c>
      <c r="G105" s="196">
        <v>0</v>
      </c>
      <c r="H105" s="196">
        <v>0</v>
      </c>
      <c r="I105" s="107"/>
      <c r="J105" s="107"/>
      <c r="K105" s="107"/>
      <c r="L105" s="107"/>
      <c r="M105" s="107"/>
      <c r="N105" s="113"/>
      <c r="O105" s="114"/>
      <c r="P105" s="114"/>
      <c r="Q105" s="338"/>
      <c r="R105" s="338"/>
    </row>
    <row r="106" spans="1:19" x14ac:dyDescent="0.2">
      <c r="A106" s="100"/>
      <c r="B106" s="103"/>
      <c r="C106" s="196">
        <v>0</v>
      </c>
      <c r="D106" s="196">
        <v>0</v>
      </c>
      <c r="E106" s="197">
        <v>0</v>
      </c>
      <c r="F106" s="197">
        <v>0</v>
      </c>
      <c r="G106" s="196">
        <v>0</v>
      </c>
      <c r="H106" s="196">
        <v>0</v>
      </c>
      <c r="I106" s="107"/>
      <c r="J106" s="107"/>
      <c r="K106" s="107"/>
      <c r="L106" s="107"/>
      <c r="M106" s="107"/>
      <c r="N106" s="113"/>
      <c r="O106" s="114"/>
      <c r="P106" s="114"/>
      <c r="Q106" s="338"/>
      <c r="R106" s="338"/>
    </row>
    <row r="107" spans="1:19" x14ac:dyDescent="0.2">
      <c r="A107" s="100"/>
      <c r="B107" s="103"/>
      <c r="C107" s="196">
        <v>0</v>
      </c>
      <c r="D107" s="196">
        <v>0</v>
      </c>
      <c r="E107" s="197">
        <v>0</v>
      </c>
      <c r="F107" s="197">
        <v>0</v>
      </c>
      <c r="G107" s="196">
        <v>0</v>
      </c>
      <c r="H107" s="196">
        <v>0</v>
      </c>
      <c r="I107" s="107"/>
      <c r="J107" s="107"/>
      <c r="K107" s="107"/>
      <c r="L107" s="107"/>
      <c r="M107" s="107"/>
      <c r="N107" s="113"/>
      <c r="O107" s="114"/>
      <c r="P107" s="114"/>
      <c r="Q107" s="338"/>
      <c r="R107" s="338"/>
    </row>
    <row r="108" spans="1:19" ht="13.5" thickBot="1" x14ac:dyDescent="0.25">
      <c r="A108" s="100"/>
      <c r="B108" s="103"/>
      <c r="C108" s="196">
        <v>0</v>
      </c>
      <c r="D108" s="196">
        <v>0</v>
      </c>
      <c r="E108" s="197">
        <v>0</v>
      </c>
      <c r="F108" s="197">
        <v>0</v>
      </c>
      <c r="G108" s="196">
        <v>0</v>
      </c>
      <c r="H108" s="196">
        <v>0</v>
      </c>
      <c r="I108" s="107"/>
      <c r="J108" s="107"/>
      <c r="K108" s="107"/>
      <c r="L108" s="107"/>
      <c r="M108" s="107"/>
      <c r="N108" s="113"/>
      <c r="O108" s="114"/>
      <c r="P108" s="114"/>
      <c r="Q108" s="338"/>
      <c r="R108" s="338"/>
    </row>
    <row r="109" spans="1:19" ht="14.25" thickTop="1" thickBot="1" x14ac:dyDescent="0.25">
      <c r="A109" s="740"/>
      <c r="B109" s="741" t="s">
        <v>197</v>
      </c>
      <c r="C109" s="742">
        <f t="shared" ref="C109:H109" si="13">SUM(C104:C108)</f>
        <v>0</v>
      </c>
      <c r="D109" s="742">
        <f t="shared" si="13"/>
        <v>0</v>
      </c>
      <c r="E109" s="742">
        <f t="shared" si="13"/>
        <v>0</v>
      </c>
      <c r="F109" s="742">
        <f t="shared" si="13"/>
        <v>0</v>
      </c>
      <c r="G109" s="742">
        <f t="shared" si="13"/>
        <v>0</v>
      </c>
      <c r="H109" s="742">
        <f t="shared" si="13"/>
        <v>0</v>
      </c>
      <c r="I109" s="743">
        <f>SUM(C109:H109)</f>
        <v>0</v>
      </c>
      <c r="J109" s="744">
        <v>0</v>
      </c>
      <c r="K109" s="744">
        <v>0</v>
      </c>
      <c r="L109" s="744">
        <v>0</v>
      </c>
      <c r="M109" s="743">
        <f>J109+K109+L109</f>
        <v>0</v>
      </c>
      <c r="N109" s="745" t="e">
        <f>M109/I109</f>
        <v>#DIV/0!</v>
      </c>
      <c r="O109" s="746">
        <f>I109-M109</f>
        <v>0</v>
      </c>
      <c r="P109" s="746">
        <f>M109*0.05</f>
        <v>0</v>
      </c>
      <c r="Q109" s="747">
        <v>0</v>
      </c>
      <c r="R109" s="747">
        <v>0</v>
      </c>
      <c r="S109" s="748" t="s">
        <v>361</v>
      </c>
    </row>
    <row r="110" spans="1:19" ht="13.5" thickTop="1" x14ac:dyDescent="0.2">
      <c r="A110" s="248" t="s">
        <v>312</v>
      </c>
      <c r="B110" s="255" t="s">
        <v>313</v>
      </c>
      <c r="C110" s="938"/>
      <c r="D110" s="939"/>
      <c r="E110" s="939"/>
      <c r="F110" s="939"/>
      <c r="G110" s="939"/>
      <c r="H110" s="939"/>
      <c r="I110" s="939"/>
      <c r="J110" s="939"/>
      <c r="K110" s="939"/>
      <c r="L110" s="939"/>
      <c r="M110" s="939"/>
      <c r="N110" s="939"/>
      <c r="O110" s="939"/>
      <c r="P110" s="939"/>
      <c r="Q110" s="939"/>
      <c r="R110" s="939"/>
      <c r="S110" s="939"/>
    </row>
    <row r="111" spans="1:19" x14ac:dyDescent="0.2">
      <c r="A111" s="199"/>
      <c r="B111" s="195" t="s">
        <v>101</v>
      </c>
      <c r="C111" s="196">
        <v>0</v>
      </c>
      <c r="D111" s="196">
        <v>0</v>
      </c>
      <c r="E111" s="197">
        <v>0</v>
      </c>
      <c r="F111" s="197">
        <v>0</v>
      </c>
      <c r="G111" s="196">
        <v>0</v>
      </c>
      <c r="H111" s="196">
        <v>0</v>
      </c>
      <c r="I111" s="200" t="s">
        <v>47</v>
      </c>
      <c r="J111" s="200" t="s">
        <v>47</v>
      </c>
      <c r="K111" s="200" t="s">
        <v>47</v>
      </c>
      <c r="L111" s="200" t="s">
        <v>47</v>
      </c>
      <c r="M111" s="200" t="s">
        <v>47</v>
      </c>
      <c r="N111" s="201" t="s">
        <v>47</v>
      </c>
      <c r="O111" s="202" t="s">
        <v>47</v>
      </c>
      <c r="P111" s="202" t="s">
        <v>47</v>
      </c>
      <c r="Q111" s="337" t="s">
        <v>47</v>
      </c>
      <c r="R111" s="337" t="s">
        <v>47</v>
      </c>
    </row>
    <row r="112" spans="1:19" x14ac:dyDescent="0.2">
      <c r="A112" s="100"/>
      <c r="B112" s="103" t="s">
        <v>203</v>
      </c>
      <c r="C112" s="196">
        <v>0</v>
      </c>
      <c r="D112" s="196">
        <v>0</v>
      </c>
      <c r="E112" s="197">
        <v>0</v>
      </c>
      <c r="F112" s="197">
        <v>0</v>
      </c>
      <c r="G112" s="196">
        <v>0</v>
      </c>
      <c r="H112" s="196">
        <v>0</v>
      </c>
      <c r="I112" s="107"/>
      <c r="J112" s="107"/>
      <c r="K112" s="107"/>
      <c r="L112" s="107"/>
      <c r="M112" s="107"/>
      <c r="N112" s="113"/>
      <c r="O112" s="114"/>
      <c r="P112" s="114"/>
      <c r="Q112" s="338"/>
      <c r="R112" s="338"/>
    </row>
    <row r="113" spans="1:19" x14ac:dyDescent="0.2">
      <c r="A113" s="100"/>
      <c r="B113" s="103"/>
      <c r="C113" s="196">
        <v>0</v>
      </c>
      <c r="D113" s="196">
        <v>0</v>
      </c>
      <c r="E113" s="197">
        <v>0</v>
      </c>
      <c r="F113" s="197">
        <v>0</v>
      </c>
      <c r="G113" s="196">
        <v>0</v>
      </c>
      <c r="H113" s="196">
        <v>0</v>
      </c>
      <c r="I113" s="107"/>
      <c r="J113" s="107"/>
      <c r="K113" s="107"/>
      <c r="L113" s="107"/>
      <c r="M113" s="107"/>
      <c r="N113" s="113"/>
      <c r="O113" s="114"/>
      <c r="P113" s="114"/>
      <c r="Q113" s="338"/>
      <c r="R113" s="338"/>
    </row>
    <row r="114" spans="1:19" x14ac:dyDescent="0.2">
      <c r="A114" s="100"/>
      <c r="B114" s="103"/>
      <c r="C114" s="196">
        <v>0</v>
      </c>
      <c r="D114" s="196">
        <v>0</v>
      </c>
      <c r="E114" s="197">
        <v>0</v>
      </c>
      <c r="F114" s="197">
        <v>0</v>
      </c>
      <c r="G114" s="196">
        <v>0</v>
      </c>
      <c r="H114" s="196">
        <v>0</v>
      </c>
      <c r="I114" s="107"/>
      <c r="J114" s="107"/>
      <c r="K114" s="107"/>
      <c r="L114" s="107"/>
      <c r="M114" s="107"/>
      <c r="N114" s="113"/>
      <c r="O114" s="114"/>
      <c r="P114" s="114"/>
      <c r="Q114" s="338"/>
      <c r="R114" s="338"/>
    </row>
    <row r="115" spans="1:19" ht="13.5" thickBot="1" x14ac:dyDescent="0.25">
      <c r="A115" s="100"/>
      <c r="B115" s="103"/>
      <c r="C115" s="196">
        <v>0</v>
      </c>
      <c r="D115" s="196">
        <v>0</v>
      </c>
      <c r="E115" s="197">
        <v>0</v>
      </c>
      <c r="F115" s="197">
        <v>0</v>
      </c>
      <c r="G115" s="196">
        <v>0</v>
      </c>
      <c r="H115" s="196">
        <v>0</v>
      </c>
      <c r="I115" s="107"/>
      <c r="J115" s="107"/>
      <c r="K115" s="107"/>
      <c r="L115" s="107"/>
      <c r="M115" s="107"/>
      <c r="N115" s="113"/>
      <c r="O115" s="114"/>
      <c r="P115" s="114"/>
      <c r="Q115" s="338"/>
      <c r="R115" s="338"/>
    </row>
    <row r="116" spans="1:19" ht="14.25" thickTop="1" thickBot="1" x14ac:dyDescent="0.25">
      <c r="A116" s="740"/>
      <c r="B116" s="741" t="s">
        <v>197</v>
      </c>
      <c r="C116" s="742">
        <f t="shared" ref="C116:H116" si="14">SUM(C111:C115)</f>
        <v>0</v>
      </c>
      <c r="D116" s="742">
        <f t="shared" si="14"/>
        <v>0</v>
      </c>
      <c r="E116" s="742">
        <f t="shared" si="14"/>
        <v>0</v>
      </c>
      <c r="F116" s="742">
        <f t="shared" si="14"/>
        <v>0</v>
      </c>
      <c r="G116" s="742">
        <f t="shared" si="14"/>
        <v>0</v>
      </c>
      <c r="H116" s="742">
        <f t="shared" si="14"/>
        <v>0</v>
      </c>
      <c r="I116" s="743">
        <f>SUM(C116:H116)</f>
        <v>0</v>
      </c>
      <c r="J116" s="744">
        <v>0</v>
      </c>
      <c r="K116" s="744">
        <v>0</v>
      </c>
      <c r="L116" s="744">
        <v>0</v>
      </c>
      <c r="M116" s="743">
        <f>J116+K116+L116</f>
        <v>0</v>
      </c>
      <c r="N116" s="745" t="e">
        <f>M116/I116</f>
        <v>#DIV/0!</v>
      </c>
      <c r="O116" s="746">
        <f>I116-M116</f>
        <v>0</v>
      </c>
      <c r="P116" s="746">
        <f>M116*0.05</f>
        <v>0</v>
      </c>
      <c r="Q116" s="747">
        <v>0</v>
      </c>
      <c r="R116" s="747">
        <v>0</v>
      </c>
      <c r="S116" s="748" t="s">
        <v>361</v>
      </c>
    </row>
    <row r="117" spans="1:19" ht="13.5" thickTop="1" x14ac:dyDescent="0.2">
      <c r="A117" s="249" t="s">
        <v>315</v>
      </c>
      <c r="B117" s="255" t="s">
        <v>316</v>
      </c>
      <c r="C117" s="938"/>
      <c r="D117" s="939"/>
      <c r="E117" s="939"/>
      <c r="F117" s="939"/>
      <c r="G117" s="939"/>
      <c r="H117" s="939"/>
      <c r="I117" s="939"/>
      <c r="J117" s="939"/>
      <c r="K117" s="939"/>
      <c r="L117" s="939"/>
      <c r="M117" s="939"/>
      <c r="N117" s="939"/>
      <c r="O117" s="939"/>
      <c r="P117" s="939"/>
      <c r="Q117" s="939"/>
      <c r="R117" s="939"/>
      <c r="S117" s="939"/>
    </row>
    <row r="118" spans="1:19" x14ac:dyDescent="0.2">
      <c r="A118" s="203"/>
      <c r="B118" s="195" t="s">
        <v>101</v>
      </c>
      <c r="C118" s="196">
        <v>0</v>
      </c>
      <c r="D118" s="196">
        <v>0</v>
      </c>
      <c r="E118" s="197">
        <v>0</v>
      </c>
      <c r="F118" s="197">
        <v>0</v>
      </c>
      <c r="G118" s="196">
        <v>0</v>
      </c>
      <c r="H118" s="196">
        <v>0</v>
      </c>
      <c r="I118" s="200" t="s">
        <v>47</v>
      </c>
      <c r="J118" s="200" t="s">
        <v>47</v>
      </c>
      <c r="K118" s="200" t="s">
        <v>47</v>
      </c>
      <c r="L118" s="200" t="s">
        <v>47</v>
      </c>
      <c r="M118" s="200" t="s">
        <v>47</v>
      </c>
      <c r="N118" s="201" t="s">
        <v>47</v>
      </c>
      <c r="O118" s="202" t="s">
        <v>47</v>
      </c>
      <c r="P118" s="202" t="s">
        <v>47</v>
      </c>
      <c r="Q118" s="337" t="s">
        <v>47</v>
      </c>
      <c r="R118" s="337" t="s">
        <v>47</v>
      </c>
    </row>
    <row r="119" spans="1:19" x14ac:dyDescent="0.2">
      <c r="A119" s="99"/>
      <c r="B119" s="103" t="s">
        <v>203</v>
      </c>
      <c r="C119" s="196">
        <v>0</v>
      </c>
      <c r="D119" s="196">
        <v>0</v>
      </c>
      <c r="E119" s="197">
        <v>0</v>
      </c>
      <c r="F119" s="197">
        <v>0</v>
      </c>
      <c r="G119" s="196">
        <v>0</v>
      </c>
      <c r="H119" s="196">
        <v>0</v>
      </c>
      <c r="I119" s="107"/>
      <c r="J119" s="107"/>
      <c r="K119" s="107"/>
      <c r="L119" s="107"/>
      <c r="M119" s="107"/>
      <c r="N119" s="113"/>
      <c r="O119" s="114"/>
      <c r="P119" s="114"/>
      <c r="Q119" s="338"/>
      <c r="R119" s="338"/>
    </row>
    <row r="120" spans="1:19" x14ac:dyDescent="0.2">
      <c r="A120" s="99"/>
      <c r="B120" s="103"/>
      <c r="C120" s="196">
        <v>0</v>
      </c>
      <c r="D120" s="196">
        <v>0</v>
      </c>
      <c r="E120" s="197">
        <v>0</v>
      </c>
      <c r="F120" s="197">
        <v>0</v>
      </c>
      <c r="G120" s="196">
        <v>0</v>
      </c>
      <c r="H120" s="196">
        <v>0</v>
      </c>
      <c r="I120" s="107"/>
      <c r="J120" s="107"/>
      <c r="K120" s="107"/>
      <c r="L120" s="107"/>
      <c r="M120" s="107"/>
      <c r="N120" s="113"/>
      <c r="O120" s="114"/>
      <c r="P120" s="114"/>
      <c r="Q120" s="338"/>
      <c r="R120" s="338"/>
    </row>
    <row r="121" spans="1:19" x14ac:dyDescent="0.2">
      <c r="A121" s="99"/>
      <c r="B121" s="103"/>
      <c r="C121" s="196">
        <v>0</v>
      </c>
      <c r="D121" s="196">
        <v>0</v>
      </c>
      <c r="E121" s="197">
        <v>0</v>
      </c>
      <c r="F121" s="197">
        <v>0</v>
      </c>
      <c r="G121" s="196">
        <v>0</v>
      </c>
      <c r="H121" s="196">
        <v>0</v>
      </c>
      <c r="I121" s="107"/>
      <c r="J121" s="107"/>
      <c r="K121" s="107"/>
      <c r="L121" s="107"/>
      <c r="M121" s="107"/>
      <c r="N121" s="113"/>
      <c r="O121" s="114"/>
      <c r="P121" s="114"/>
      <c r="Q121" s="338"/>
      <c r="R121" s="338"/>
    </row>
    <row r="122" spans="1:19" ht="13.5" thickBot="1" x14ac:dyDescent="0.25">
      <c r="A122" s="99"/>
      <c r="B122" s="103"/>
      <c r="C122" s="196">
        <v>0</v>
      </c>
      <c r="D122" s="196">
        <v>0</v>
      </c>
      <c r="E122" s="197">
        <v>0</v>
      </c>
      <c r="F122" s="197">
        <v>0</v>
      </c>
      <c r="G122" s="196">
        <v>0</v>
      </c>
      <c r="H122" s="196">
        <v>0</v>
      </c>
      <c r="I122" s="107"/>
      <c r="J122" s="107"/>
      <c r="K122" s="107"/>
      <c r="L122" s="107"/>
      <c r="M122" s="107"/>
      <c r="N122" s="113"/>
      <c r="O122" s="114"/>
      <c r="P122" s="114"/>
      <c r="Q122" s="338"/>
      <c r="R122" s="338"/>
    </row>
    <row r="123" spans="1:19" ht="14.25" thickTop="1" thickBot="1" x14ac:dyDescent="0.25">
      <c r="A123" s="740"/>
      <c r="B123" s="741" t="s">
        <v>197</v>
      </c>
      <c r="C123" s="742">
        <f t="shared" ref="C123:H123" si="15">SUM(C118:C122)</f>
        <v>0</v>
      </c>
      <c r="D123" s="742">
        <f t="shared" si="15"/>
        <v>0</v>
      </c>
      <c r="E123" s="742">
        <f t="shared" si="15"/>
        <v>0</v>
      </c>
      <c r="F123" s="742">
        <f t="shared" si="15"/>
        <v>0</v>
      </c>
      <c r="G123" s="742">
        <f t="shared" si="15"/>
        <v>0</v>
      </c>
      <c r="H123" s="742">
        <f t="shared" si="15"/>
        <v>0</v>
      </c>
      <c r="I123" s="743">
        <f>SUM(C123:H123)</f>
        <v>0</v>
      </c>
      <c r="J123" s="744">
        <v>0</v>
      </c>
      <c r="K123" s="744">
        <v>0</v>
      </c>
      <c r="L123" s="744">
        <v>0</v>
      </c>
      <c r="M123" s="743">
        <f>J123+K123+L123</f>
        <v>0</v>
      </c>
      <c r="N123" s="745" t="e">
        <f>M123/I123</f>
        <v>#DIV/0!</v>
      </c>
      <c r="O123" s="746">
        <f>I123-M123</f>
        <v>0</v>
      </c>
      <c r="P123" s="746">
        <f>M123*0.05</f>
        <v>0</v>
      </c>
      <c r="Q123" s="747">
        <v>0</v>
      </c>
      <c r="R123" s="747">
        <v>0</v>
      </c>
      <c r="S123" s="748" t="s">
        <v>361</v>
      </c>
    </row>
    <row r="124" spans="1:19" ht="13.5" thickTop="1" x14ac:dyDescent="0.2">
      <c r="A124" s="250" t="s">
        <v>354</v>
      </c>
      <c r="B124" s="255" t="s">
        <v>202</v>
      </c>
      <c r="C124" s="938"/>
      <c r="D124" s="939"/>
      <c r="E124" s="939"/>
      <c r="F124" s="939"/>
      <c r="G124" s="939"/>
      <c r="H124" s="939"/>
      <c r="I124" s="939"/>
      <c r="J124" s="939"/>
      <c r="K124" s="939"/>
      <c r="L124" s="939"/>
      <c r="M124" s="939"/>
      <c r="N124" s="939"/>
      <c r="O124" s="939"/>
      <c r="P124" s="939"/>
      <c r="Q124" s="939"/>
      <c r="R124" s="939"/>
      <c r="S124" s="939"/>
    </row>
    <row r="125" spans="1:19" x14ac:dyDescent="0.2">
      <c r="A125" s="203"/>
      <c r="B125" s="195" t="s">
        <v>101</v>
      </c>
      <c r="C125" s="196">
        <v>0</v>
      </c>
      <c r="D125" s="196">
        <v>0</v>
      </c>
      <c r="E125" s="197">
        <v>0</v>
      </c>
      <c r="F125" s="197">
        <v>0</v>
      </c>
      <c r="G125" s="196">
        <v>0</v>
      </c>
      <c r="H125" s="196">
        <v>0</v>
      </c>
      <c r="I125" s="200" t="s">
        <v>47</v>
      </c>
      <c r="J125" s="200" t="s">
        <v>47</v>
      </c>
      <c r="K125" s="200" t="s">
        <v>47</v>
      </c>
      <c r="L125" s="200" t="s">
        <v>47</v>
      </c>
      <c r="M125" s="200" t="s">
        <v>47</v>
      </c>
      <c r="N125" s="201" t="s">
        <v>47</v>
      </c>
      <c r="O125" s="202" t="s">
        <v>47</v>
      </c>
      <c r="P125" s="202" t="s">
        <v>47</v>
      </c>
      <c r="Q125" s="337" t="s">
        <v>47</v>
      </c>
      <c r="R125" s="337" t="s">
        <v>47</v>
      </c>
    </row>
    <row r="126" spans="1:19" x14ac:dyDescent="0.2">
      <c r="A126" s="99"/>
      <c r="B126" s="103" t="s">
        <v>203</v>
      </c>
      <c r="C126" s="196">
        <v>0</v>
      </c>
      <c r="D126" s="196">
        <v>0</v>
      </c>
      <c r="E126" s="197">
        <v>0</v>
      </c>
      <c r="F126" s="197">
        <v>0</v>
      </c>
      <c r="G126" s="196">
        <v>0</v>
      </c>
      <c r="H126" s="196">
        <v>0</v>
      </c>
      <c r="I126" s="107"/>
      <c r="J126" s="107"/>
      <c r="K126" s="107"/>
      <c r="L126" s="107"/>
      <c r="M126" s="107"/>
      <c r="N126" s="113"/>
      <c r="O126" s="114"/>
      <c r="P126" s="114"/>
      <c r="Q126" s="338"/>
      <c r="R126" s="338"/>
    </row>
    <row r="127" spans="1:19" x14ac:dyDescent="0.2">
      <c r="A127" s="99"/>
      <c r="B127" s="103"/>
      <c r="C127" s="196">
        <v>0</v>
      </c>
      <c r="D127" s="196">
        <v>0</v>
      </c>
      <c r="E127" s="197">
        <v>0</v>
      </c>
      <c r="F127" s="197">
        <v>0</v>
      </c>
      <c r="G127" s="196">
        <v>0</v>
      </c>
      <c r="H127" s="196">
        <v>0</v>
      </c>
      <c r="I127" s="107"/>
      <c r="J127" s="107"/>
      <c r="K127" s="107"/>
      <c r="L127" s="107"/>
      <c r="M127" s="107"/>
      <c r="N127" s="113"/>
      <c r="O127" s="114"/>
      <c r="P127" s="114"/>
      <c r="Q127" s="338"/>
      <c r="R127" s="338"/>
    </row>
    <row r="128" spans="1:19" x14ac:dyDescent="0.2">
      <c r="A128" s="99"/>
      <c r="B128" s="103"/>
      <c r="C128" s="196">
        <v>0</v>
      </c>
      <c r="D128" s="196">
        <v>0</v>
      </c>
      <c r="E128" s="197">
        <v>0</v>
      </c>
      <c r="F128" s="197">
        <v>0</v>
      </c>
      <c r="G128" s="196">
        <v>0</v>
      </c>
      <c r="H128" s="196">
        <v>0</v>
      </c>
      <c r="I128" s="107"/>
      <c r="J128" s="107"/>
      <c r="K128" s="107"/>
      <c r="L128" s="107"/>
      <c r="M128" s="107"/>
      <c r="N128" s="113"/>
      <c r="O128" s="114"/>
      <c r="P128" s="114"/>
      <c r="Q128" s="338"/>
      <c r="R128" s="338"/>
    </row>
    <row r="129" spans="1:19" ht="13.5" thickBot="1" x14ac:dyDescent="0.25">
      <c r="A129" s="99"/>
      <c r="B129" s="103"/>
      <c r="C129" s="196">
        <v>0</v>
      </c>
      <c r="D129" s="196">
        <v>0</v>
      </c>
      <c r="E129" s="197">
        <v>0</v>
      </c>
      <c r="F129" s="197">
        <v>0</v>
      </c>
      <c r="G129" s="196">
        <v>0</v>
      </c>
      <c r="H129" s="196">
        <v>0</v>
      </c>
      <c r="I129" s="107"/>
      <c r="J129" s="107"/>
      <c r="K129" s="107"/>
      <c r="L129" s="107"/>
      <c r="M129" s="107"/>
      <c r="N129" s="113"/>
      <c r="O129" s="114"/>
      <c r="P129" s="114"/>
      <c r="Q129" s="338"/>
      <c r="R129" s="338"/>
    </row>
    <row r="130" spans="1:19" ht="14.25" thickTop="1" thickBot="1" x14ac:dyDescent="0.25">
      <c r="A130" s="740"/>
      <c r="B130" s="741" t="s">
        <v>197</v>
      </c>
      <c r="C130" s="742">
        <f t="shared" ref="C130:H130" si="16">SUM(C125:C129)</f>
        <v>0</v>
      </c>
      <c r="D130" s="742">
        <f t="shared" si="16"/>
        <v>0</v>
      </c>
      <c r="E130" s="742">
        <f t="shared" si="16"/>
        <v>0</v>
      </c>
      <c r="F130" s="742">
        <f t="shared" si="16"/>
        <v>0</v>
      </c>
      <c r="G130" s="742">
        <f t="shared" si="16"/>
        <v>0</v>
      </c>
      <c r="H130" s="742">
        <f t="shared" si="16"/>
        <v>0</v>
      </c>
      <c r="I130" s="743">
        <f>SUM(C130:H130)</f>
        <v>0</v>
      </c>
      <c r="J130" s="744">
        <v>0</v>
      </c>
      <c r="K130" s="744">
        <v>0</v>
      </c>
      <c r="L130" s="744">
        <v>0</v>
      </c>
      <c r="M130" s="743">
        <f>J130+K130+L130</f>
        <v>0</v>
      </c>
      <c r="N130" s="745" t="e">
        <f>M130/I130</f>
        <v>#DIV/0!</v>
      </c>
      <c r="O130" s="746">
        <f>I130-M130</f>
        <v>0</v>
      </c>
      <c r="P130" s="746">
        <f>M130*0.05</f>
        <v>0</v>
      </c>
      <c r="Q130" s="747">
        <v>0</v>
      </c>
      <c r="R130" s="747">
        <v>0</v>
      </c>
      <c r="S130" s="748" t="s">
        <v>361</v>
      </c>
    </row>
    <row r="131" spans="1:19" ht="15" thickTop="1" x14ac:dyDescent="0.2">
      <c r="A131" s="427" t="s">
        <v>238</v>
      </c>
      <c r="B131" s="255" t="s">
        <v>239</v>
      </c>
      <c r="C131" s="936"/>
      <c r="D131" s="937"/>
      <c r="E131" s="937"/>
      <c r="F131" s="937"/>
      <c r="G131" s="937"/>
      <c r="H131" s="937"/>
      <c r="I131" s="937"/>
      <c r="J131" s="937"/>
      <c r="K131" s="937"/>
      <c r="L131" s="937"/>
      <c r="M131" s="937"/>
      <c r="N131" s="937"/>
      <c r="O131" s="937"/>
      <c r="P131" s="937"/>
      <c r="Q131" s="937"/>
      <c r="R131" s="937"/>
      <c r="S131" s="937"/>
    </row>
    <row r="132" spans="1:19" x14ac:dyDescent="0.2">
      <c r="A132" s="99"/>
      <c r="B132" s="377" t="s">
        <v>249</v>
      </c>
      <c r="C132" s="402">
        <v>0</v>
      </c>
      <c r="D132" s="196">
        <v>0</v>
      </c>
      <c r="E132" s="198">
        <v>0</v>
      </c>
      <c r="F132" s="198">
        <v>0</v>
      </c>
      <c r="G132" s="402">
        <v>0</v>
      </c>
      <c r="H132" s="402">
        <v>0</v>
      </c>
      <c r="I132" s="200" t="s">
        <v>47</v>
      </c>
      <c r="J132" s="200" t="s">
        <v>47</v>
      </c>
      <c r="K132" s="200" t="s">
        <v>47</v>
      </c>
      <c r="L132" s="200" t="s">
        <v>47</v>
      </c>
      <c r="M132" s="200" t="s">
        <v>47</v>
      </c>
      <c r="N132" s="201" t="s">
        <v>47</v>
      </c>
      <c r="O132" s="202" t="s">
        <v>47</v>
      </c>
      <c r="P132" s="202" t="s">
        <v>47</v>
      </c>
      <c r="Q132" s="337" t="s">
        <v>47</v>
      </c>
      <c r="R132" s="337" t="s">
        <v>47</v>
      </c>
    </row>
    <row r="133" spans="1:19" x14ac:dyDescent="0.2">
      <c r="A133" s="99"/>
      <c r="B133" s="377" t="s">
        <v>250</v>
      </c>
      <c r="C133" s="402">
        <v>0</v>
      </c>
      <c r="D133" s="196">
        <v>0</v>
      </c>
      <c r="E133" s="198">
        <v>0</v>
      </c>
      <c r="F133" s="198">
        <v>0</v>
      </c>
      <c r="G133" s="196">
        <v>0</v>
      </c>
      <c r="H133" s="402">
        <v>0</v>
      </c>
      <c r="I133" s="107"/>
      <c r="J133" s="107"/>
      <c r="K133" s="107"/>
      <c r="L133" s="107"/>
      <c r="M133" s="107"/>
      <c r="N133" s="113"/>
      <c r="O133" s="114"/>
      <c r="P133" s="114"/>
      <c r="Q133" s="338"/>
      <c r="R133" s="338"/>
    </row>
    <row r="134" spans="1:19" ht="13.5" thickBot="1" x14ac:dyDescent="0.25">
      <c r="A134" s="99"/>
      <c r="B134" s="756" t="s">
        <v>251</v>
      </c>
      <c r="C134" s="757">
        <v>0</v>
      </c>
      <c r="D134" s="732">
        <v>0</v>
      </c>
      <c r="E134" s="758">
        <v>0</v>
      </c>
      <c r="F134" s="733">
        <v>0</v>
      </c>
      <c r="G134" s="757">
        <v>0</v>
      </c>
      <c r="H134" s="757">
        <v>0</v>
      </c>
      <c r="I134" s="107"/>
      <c r="J134" s="107"/>
      <c r="K134" s="107"/>
      <c r="L134" s="107"/>
      <c r="M134" s="107"/>
      <c r="N134" s="113"/>
      <c r="O134" s="114"/>
      <c r="P134" s="114"/>
      <c r="Q134" s="338"/>
      <c r="R134" s="338"/>
    </row>
    <row r="135" spans="1:19" ht="14.25" thickTop="1" thickBot="1" x14ac:dyDescent="0.25">
      <c r="A135" s="751"/>
      <c r="B135" s="759" t="s">
        <v>197</v>
      </c>
      <c r="C135" s="742">
        <f t="shared" ref="C135:H135" si="17">SUM(C132:C134)</f>
        <v>0</v>
      </c>
      <c r="D135" s="742">
        <f t="shared" si="17"/>
        <v>0</v>
      </c>
      <c r="E135" s="742">
        <f t="shared" si="17"/>
        <v>0</v>
      </c>
      <c r="F135" s="742">
        <f t="shared" si="17"/>
        <v>0</v>
      </c>
      <c r="G135" s="742">
        <f t="shared" si="17"/>
        <v>0</v>
      </c>
      <c r="H135" s="742">
        <f t="shared" si="17"/>
        <v>0</v>
      </c>
      <c r="I135" s="752"/>
      <c r="J135" s="752"/>
      <c r="K135" s="752"/>
      <c r="L135" s="752"/>
      <c r="M135" s="752"/>
      <c r="N135" s="753"/>
      <c r="O135" s="754"/>
      <c r="P135" s="754"/>
      <c r="Q135" s="755"/>
      <c r="R135" s="755"/>
    </row>
    <row r="136" spans="1:19" ht="13.5" thickTop="1" x14ac:dyDescent="0.2">
      <c r="A136" s="251"/>
      <c r="B136" s="749" t="s">
        <v>102</v>
      </c>
      <c r="C136" s="750">
        <f t="shared" ref="C136:H136" si="18">SUBTOTAL(9, C18,C25,C32,C39,C46,C53,C60,C67,C74,C81,C88,C95,C102,C109,C116,C123,C130)</f>
        <v>0</v>
      </c>
      <c r="D136" s="750">
        <f t="shared" si="18"/>
        <v>0</v>
      </c>
      <c r="E136" s="750">
        <f t="shared" si="18"/>
        <v>0</v>
      </c>
      <c r="F136" s="750">
        <f t="shared" si="18"/>
        <v>0</v>
      </c>
      <c r="G136" s="750">
        <f t="shared" si="18"/>
        <v>0</v>
      </c>
      <c r="H136" s="750">
        <f t="shared" si="18"/>
        <v>0</v>
      </c>
      <c r="I136" s="750">
        <f>SUBTOTAL(9, I11:I130)</f>
        <v>0</v>
      </c>
      <c r="J136" s="750">
        <f>SUBTOTAL(9, J11:J130)</f>
        <v>0</v>
      </c>
      <c r="K136" s="750">
        <f>SUBTOTAL(9, K11:K130)</f>
        <v>0</v>
      </c>
      <c r="L136" s="750">
        <f>SUBTOTAL(9, L11:L130)</f>
        <v>0</v>
      </c>
      <c r="M136" s="750">
        <f>SUBTOTAL(9, M11:M130)</f>
        <v>0</v>
      </c>
      <c r="N136" s="716" t="e">
        <f>M136/I136</f>
        <v>#DIV/0!</v>
      </c>
      <c r="O136" s="750">
        <f>SUBTOTAL(9, O11:O130)</f>
        <v>0</v>
      </c>
      <c r="P136" s="750">
        <f>SUBTOTAL(9, P11:P130)</f>
        <v>0</v>
      </c>
      <c r="Q136" s="750">
        <f>SUBTOTAL(9, Q11:Q130)</f>
        <v>0</v>
      </c>
      <c r="R136" s="750">
        <f>SUBTOTAL(9, R11:R130)</f>
        <v>0</v>
      </c>
      <c r="S136" s="251"/>
    </row>
    <row r="137" spans="1:19" ht="38.25" x14ac:dyDescent="0.2">
      <c r="A137" s="767" t="s">
        <v>397</v>
      </c>
      <c r="B137" s="361" t="s">
        <v>363</v>
      </c>
      <c r="C137" s="672">
        <v>0</v>
      </c>
      <c r="D137" s="658"/>
      <c r="E137" s="667"/>
      <c r="F137" s="658"/>
      <c r="G137" s="658"/>
      <c r="H137" s="659">
        <f>-(H136+H141+H146+H151+H156+H162+H168)</f>
        <v>0</v>
      </c>
      <c r="I137" s="664">
        <f>SUM(C137:H137)</f>
        <v>0</v>
      </c>
      <c r="J137" s="682"/>
      <c r="K137" s="683"/>
      <c r="L137" s="683"/>
      <c r="M137" s="683"/>
      <c r="N137" s="684"/>
      <c r="O137" s="685"/>
      <c r="P137" s="686"/>
      <c r="Q137" s="686"/>
      <c r="R137" s="709"/>
      <c r="S137" s="708"/>
    </row>
    <row r="138" spans="1:19" x14ac:dyDescent="0.2">
      <c r="A138" s="252"/>
      <c r="B138" s="671" t="s">
        <v>248</v>
      </c>
      <c r="C138" s="673"/>
      <c r="D138" s="670">
        <v>0</v>
      </c>
      <c r="E138" s="668"/>
      <c r="F138" s="196">
        <v>0</v>
      </c>
      <c r="G138" s="196">
        <v>0</v>
      </c>
      <c r="H138" s="293">
        <v>0</v>
      </c>
      <c r="I138" s="198">
        <f>SUM(D138:H138)</f>
        <v>0</v>
      </c>
      <c r="J138" s="662"/>
      <c r="K138" s="141"/>
      <c r="L138" s="141"/>
      <c r="M138" s="142"/>
      <c r="N138" s="143"/>
      <c r="O138" s="144"/>
      <c r="P138" s="273"/>
      <c r="Q138" s="144"/>
      <c r="R138" s="145"/>
      <c r="S138" s="705"/>
    </row>
    <row r="139" spans="1:19" x14ac:dyDescent="0.2">
      <c r="A139" s="252"/>
      <c r="B139" s="104"/>
      <c r="C139" s="125"/>
      <c r="D139" s="196">
        <v>0</v>
      </c>
      <c r="E139" s="669"/>
      <c r="F139" s="196">
        <v>0</v>
      </c>
      <c r="G139" s="196">
        <v>0</v>
      </c>
      <c r="H139" s="293">
        <v>0</v>
      </c>
      <c r="I139" s="665">
        <f>SUM(D139:H139)</f>
        <v>0</v>
      </c>
      <c r="J139" s="663"/>
      <c r="K139" s="146"/>
      <c r="L139" s="146"/>
      <c r="M139" s="147"/>
      <c r="N139" s="148"/>
      <c r="O139" s="149"/>
      <c r="P139" s="274"/>
      <c r="Q139" s="149"/>
      <c r="R139" s="150"/>
      <c r="S139" s="698"/>
    </row>
    <row r="140" spans="1:19" x14ac:dyDescent="0.2">
      <c r="A140" s="252"/>
      <c r="B140" s="104"/>
      <c r="C140" s="674"/>
      <c r="D140" s="660">
        <v>0</v>
      </c>
      <c r="E140" s="669"/>
      <c r="F140" s="660">
        <v>0</v>
      </c>
      <c r="G140" s="660">
        <v>0</v>
      </c>
      <c r="H140" s="661">
        <v>0</v>
      </c>
      <c r="I140" s="666">
        <f>SUM(D140:H140)</f>
        <v>0</v>
      </c>
      <c r="J140" s="675"/>
      <c r="K140" s="676"/>
      <c r="L140" s="676"/>
      <c r="M140" s="677"/>
      <c r="N140" s="148"/>
      <c r="O140" s="149"/>
      <c r="P140" s="700"/>
      <c r="Q140" s="699"/>
      <c r="R140" s="701"/>
      <c r="S140" s="698"/>
    </row>
    <row r="141" spans="1:19" x14ac:dyDescent="0.2">
      <c r="A141" s="251"/>
      <c r="B141" s="190" t="s">
        <v>400</v>
      </c>
      <c r="C141" s="186">
        <f>C137</f>
        <v>0</v>
      </c>
      <c r="D141" s="191">
        <f>SUM(D138:D140)</f>
        <v>0</v>
      </c>
      <c r="E141" s="118"/>
      <c r="F141" s="186">
        <f>SUM(F138:F140)</f>
        <v>0</v>
      </c>
      <c r="G141" s="186">
        <f>SUM(G138:G140)</f>
        <v>0</v>
      </c>
      <c r="H141" s="291">
        <f>SUM(H138:H140)</f>
        <v>0</v>
      </c>
      <c r="I141" s="192">
        <f>SUM(I137:I140)</f>
        <v>0</v>
      </c>
      <c r="J141" s="681"/>
      <c r="K141" s="690"/>
      <c r="L141" s="691"/>
      <c r="M141" s="692"/>
      <c r="N141" s="693"/>
      <c r="O141" s="189">
        <f>I141</f>
        <v>0</v>
      </c>
      <c r="P141" s="702"/>
      <c r="Q141" s="149"/>
      <c r="R141" s="710"/>
      <c r="S141" s="698"/>
    </row>
    <row r="142" spans="1:19" ht="37.5" customHeight="1" x14ac:dyDescent="0.2">
      <c r="A142" s="767" t="s">
        <v>390</v>
      </c>
      <c r="B142" s="362" t="s">
        <v>372</v>
      </c>
      <c r="C142" s="294">
        <v>0</v>
      </c>
      <c r="D142" s="126"/>
      <c r="E142" s="119"/>
      <c r="F142" s="119"/>
      <c r="G142" s="128"/>
      <c r="H142" s="128"/>
      <c r="I142" s="295">
        <f>C142</f>
        <v>0</v>
      </c>
      <c r="J142" s="689"/>
      <c r="K142" s="117"/>
      <c r="L142" s="116"/>
      <c r="M142" s="116"/>
      <c r="N142" s="694"/>
      <c r="O142" s="696"/>
      <c r="P142" s="703"/>
      <c r="Q142" s="707"/>
      <c r="R142" s="711"/>
      <c r="S142" s="703"/>
    </row>
    <row r="143" spans="1:19" x14ac:dyDescent="0.2">
      <c r="A143" s="252"/>
      <c r="B143" s="104" t="s">
        <v>248</v>
      </c>
      <c r="C143" s="125"/>
      <c r="D143" s="196">
        <v>0</v>
      </c>
      <c r="E143" s="120"/>
      <c r="F143" s="196">
        <v>0</v>
      </c>
      <c r="G143" s="196">
        <v>0</v>
      </c>
      <c r="H143" s="293">
        <v>0</v>
      </c>
      <c r="I143" s="198">
        <f>SUM(D143:H143)</f>
        <v>0</v>
      </c>
      <c r="J143" s="612"/>
      <c r="K143" s="680"/>
      <c r="L143" s="680"/>
      <c r="M143" s="147"/>
      <c r="N143" s="695"/>
      <c r="O143" s="149"/>
      <c r="P143" s="704"/>
      <c r="Q143" s="149"/>
      <c r="R143" s="712"/>
      <c r="S143" s="706"/>
    </row>
    <row r="144" spans="1:19" x14ac:dyDescent="0.2">
      <c r="A144" s="252"/>
      <c r="B144" s="104"/>
      <c r="C144" s="125"/>
      <c r="D144" s="196">
        <v>0</v>
      </c>
      <c r="E144" s="120"/>
      <c r="F144" s="196">
        <v>0</v>
      </c>
      <c r="G144" s="196">
        <v>0</v>
      </c>
      <c r="H144" s="293">
        <v>0</v>
      </c>
      <c r="I144" s="198">
        <f>SUM(D144:H144)</f>
        <v>0</v>
      </c>
      <c r="J144" s="612"/>
      <c r="K144" s="680"/>
      <c r="L144" s="680"/>
      <c r="M144" s="147"/>
      <c r="N144" s="695"/>
      <c r="O144" s="149"/>
      <c r="P144" s="704"/>
      <c r="Q144" s="149"/>
      <c r="R144" s="712"/>
      <c r="S144" s="706"/>
    </row>
    <row r="145" spans="1:22" x14ac:dyDescent="0.2">
      <c r="A145" s="252"/>
      <c r="B145" s="104"/>
      <c r="C145" s="125"/>
      <c r="D145" s="196">
        <v>0</v>
      </c>
      <c r="E145" s="120"/>
      <c r="F145" s="196">
        <v>0</v>
      </c>
      <c r="G145" s="196">
        <v>0</v>
      </c>
      <c r="H145" s="293">
        <v>0</v>
      </c>
      <c r="I145" s="198">
        <f>SUM(D145:H145)</f>
        <v>0</v>
      </c>
      <c r="J145" s="612"/>
      <c r="K145" s="687"/>
      <c r="L145" s="687"/>
      <c r="M145" s="688"/>
      <c r="N145" s="695"/>
      <c r="O145" s="697"/>
      <c r="P145" s="704"/>
      <c r="Q145" s="697"/>
      <c r="R145" s="713"/>
      <c r="S145" s="706"/>
    </row>
    <row r="146" spans="1:22" x14ac:dyDescent="0.2">
      <c r="A146" s="768"/>
      <c r="B146" s="190" t="s">
        <v>373</v>
      </c>
      <c r="C146" s="186">
        <f>C142</f>
        <v>0</v>
      </c>
      <c r="D146" s="186">
        <f>SUM(D143:D145)</f>
        <v>0</v>
      </c>
      <c r="E146" s="118"/>
      <c r="F146" s="186">
        <f>SUM(F143:F145)</f>
        <v>0</v>
      </c>
      <c r="G146" s="186">
        <f>SUM(G143:G145)</f>
        <v>0</v>
      </c>
      <c r="H146" s="291">
        <f>SUM(H143:H145)</f>
        <v>0</v>
      </c>
      <c r="I146" s="192">
        <f>SUM(I142:I145)</f>
        <v>0</v>
      </c>
      <c r="J146" s="193">
        <v>0</v>
      </c>
      <c r="K146" s="193">
        <v>0</v>
      </c>
      <c r="L146" s="151"/>
      <c r="M146" s="192">
        <f>J146+K146</f>
        <v>0</v>
      </c>
      <c r="N146" s="187" t="e">
        <f>M146/I146</f>
        <v>#DIV/0!</v>
      </c>
      <c r="O146" s="189">
        <f>I146-M146</f>
        <v>0</v>
      </c>
      <c r="P146" s="189">
        <f>M146*0.05</f>
        <v>0</v>
      </c>
      <c r="Q146" s="194">
        <v>0</v>
      </c>
      <c r="R146" s="194">
        <v>0</v>
      </c>
      <c r="S146" s="611"/>
    </row>
    <row r="147" spans="1:22" ht="38.25" x14ac:dyDescent="0.2">
      <c r="A147" s="767" t="s">
        <v>395</v>
      </c>
      <c r="B147" s="362" t="s">
        <v>374</v>
      </c>
      <c r="C147" s="294">
        <v>0</v>
      </c>
      <c r="D147" s="126"/>
      <c r="E147" s="121"/>
      <c r="F147" s="121"/>
      <c r="G147" s="129"/>
      <c r="H147" s="129"/>
      <c r="I147" s="296">
        <f>C147</f>
        <v>0</v>
      </c>
      <c r="J147" s="127"/>
      <c r="K147" s="127"/>
      <c r="L147" s="127"/>
      <c r="M147" s="127"/>
      <c r="N147" s="140"/>
      <c r="O147" s="134"/>
      <c r="P147" s="134"/>
      <c r="Q147" s="134"/>
      <c r="R147" s="134"/>
      <c r="S147" s="613"/>
    </row>
    <row r="148" spans="1:22" x14ac:dyDescent="0.2">
      <c r="A148" s="252"/>
      <c r="B148" s="104" t="s">
        <v>248</v>
      </c>
      <c r="C148" s="125"/>
      <c r="D148" s="196">
        <v>0</v>
      </c>
      <c r="E148" s="120"/>
      <c r="F148" s="196">
        <v>0</v>
      </c>
      <c r="G148" s="196">
        <v>0</v>
      </c>
      <c r="H148" s="293">
        <v>0</v>
      </c>
      <c r="I148" s="198">
        <f>SUM(D148:H148)</f>
        <v>0</v>
      </c>
      <c r="J148" s="135"/>
      <c r="K148" s="135"/>
      <c r="L148" s="135"/>
      <c r="M148" s="136"/>
      <c r="N148" s="137"/>
      <c r="O148" s="138"/>
      <c r="P148" s="138"/>
      <c r="Q148" s="138"/>
      <c r="R148" s="139"/>
      <c r="S148" s="614"/>
    </row>
    <row r="149" spans="1:22" x14ac:dyDescent="0.2">
      <c r="A149" s="252"/>
      <c r="B149" s="104"/>
      <c r="C149" s="125"/>
      <c r="D149" s="196">
        <v>0</v>
      </c>
      <c r="E149" s="120"/>
      <c r="F149" s="196">
        <v>0</v>
      </c>
      <c r="G149" s="196">
        <v>0</v>
      </c>
      <c r="H149" s="293">
        <v>0</v>
      </c>
      <c r="I149" s="198">
        <f>SUM(D149:H149)</f>
        <v>0</v>
      </c>
      <c r="J149" s="135"/>
      <c r="K149" s="135"/>
      <c r="L149" s="135"/>
      <c r="M149" s="136"/>
      <c r="N149" s="137"/>
      <c r="O149" s="138"/>
      <c r="P149" s="138"/>
      <c r="Q149" s="138"/>
      <c r="R149" s="139"/>
      <c r="S149" s="614"/>
    </row>
    <row r="150" spans="1:22" x14ac:dyDescent="0.2">
      <c r="A150" s="252"/>
      <c r="B150" s="104"/>
      <c r="C150" s="125"/>
      <c r="D150" s="196">
        <v>0</v>
      </c>
      <c r="E150" s="120"/>
      <c r="F150" s="196">
        <v>0</v>
      </c>
      <c r="G150" s="196">
        <v>0</v>
      </c>
      <c r="H150" s="293">
        <v>0</v>
      </c>
      <c r="I150" s="198">
        <f>SUM(D150:H150)</f>
        <v>0</v>
      </c>
      <c r="J150" s="135"/>
      <c r="K150" s="135"/>
      <c r="L150" s="135"/>
      <c r="M150" s="136"/>
      <c r="N150" s="137"/>
      <c r="O150" s="138"/>
      <c r="P150" s="138"/>
      <c r="Q150" s="138"/>
      <c r="R150" s="139"/>
      <c r="S150" s="614"/>
    </row>
    <row r="151" spans="1:22" ht="27.75" customHeight="1" x14ac:dyDescent="0.2">
      <c r="A151" s="768"/>
      <c r="B151" s="188" t="s">
        <v>376</v>
      </c>
      <c r="C151" s="186">
        <f>C147</f>
        <v>0</v>
      </c>
      <c r="D151" s="186">
        <f>SUM(D148:D150)</f>
        <v>0</v>
      </c>
      <c r="E151" s="118"/>
      <c r="F151" s="186">
        <f>SUM(F148:F150)</f>
        <v>0</v>
      </c>
      <c r="G151" s="186">
        <f>SUM(G148:G150)</f>
        <v>0</v>
      </c>
      <c r="H151" s="291">
        <f>SUM(H148:H150)</f>
        <v>0</v>
      </c>
      <c r="I151" s="192">
        <f>SUM(I147:I150)</f>
        <v>0</v>
      </c>
      <c r="J151" s="193">
        <v>0</v>
      </c>
      <c r="K151" s="193">
        <v>0</v>
      </c>
      <c r="L151" s="151"/>
      <c r="M151" s="192">
        <f>J151+K151</f>
        <v>0</v>
      </c>
      <c r="N151" s="187" t="e">
        <f>M151/I151</f>
        <v>#DIV/0!</v>
      </c>
      <c r="O151" s="189">
        <f>I151-M151</f>
        <v>0</v>
      </c>
      <c r="P151" s="189">
        <f>M151*0.05</f>
        <v>0</v>
      </c>
      <c r="Q151" s="194">
        <v>0</v>
      </c>
      <c r="R151" s="194">
        <v>0</v>
      </c>
      <c r="S151" s="611"/>
    </row>
    <row r="152" spans="1:22" ht="39.75" customHeight="1" x14ac:dyDescent="0.2">
      <c r="A152" s="767" t="s">
        <v>394</v>
      </c>
      <c r="B152" s="615" t="s">
        <v>377</v>
      </c>
      <c r="C152" s="294">
        <v>0</v>
      </c>
      <c r="D152" s="126"/>
      <c r="E152" s="121"/>
      <c r="F152" s="121"/>
      <c r="G152" s="129"/>
      <c r="H152" s="129"/>
      <c r="I152" s="296">
        <f>C152</f>
        <v>0</v>
      </c>
      <c r="J152" s="127"/>
      <c r="K152" s="127"/>
      <c r="L152" s="127"/>
      <c r="M152" s="127"/>
      <c r="N152" s="140"/>
      <c r="O152" s="134"/>
      <c r="P152" s="134"/>
      <c r="Q152" s="134"/>
      <c r="R152" s="134"/>
      <c r="S152" s="613"/>
      <c r="V152" t="s">
        <v>355</v>
      </c>
    </row>
    <row r="153" spans="1:22" x14ac:dyDescent="0.2">
      <c r="A153" s="252"/>
      <c r="B153" s="104" t="s">
        <v>248</v>
      </c>
      <c r="C153" s="125"/>
      <c r="D153" s="196">
        <v>0</v>
      </c>
      <c r="E153" s="120"/>
      <c r="F153" s="196">
        <v>0</v>
      </c>
      <c r="G153" s="196">
        <v>0</v>
      </c>
      <c r="H153" s="293">
        <v>0</v>
      </c>
      <c r="I153" s="198">
        <f>SUM(D153:H153)</f>
        <v>0</v>
      </c>
      <c r="J153" s="135"/>
      <c r="K153" s="135"/>
      <c r="L153" s="135"/>
      <c r="M153" s="136"/>
      <c r="N153" s="137"/>
      <c r="O153" s="138"/>
      <c r="P153" s="138"/>
      <c r="Q153" s="138"/>
      <c r="R153" s="139"/>
      <c r="S153" s="614"/>
    </row>
    <row r="154" spans="1:22" x14ac:dyDescent="0.2">
      <c r="A154" s="252"/>
      <c r="B154" s="104"/>
      <c r="C154" s="125"/>
      <c r="D154" s="196">
        <v>0</v>
      </c>
      <c r="E154" s="120"/>
      <c r="F154" s="196">
        <v>0</v>
      </c>
      <c r="G154" s="196">
        <v>0</v>
      </c>
      <c r="H154" s="293">
        <v>0</v>
      </c>
      <c r="I154" s="198">
        <f>SUM(D154:H154)</f>
        <v>0</v>
      </c>
      <c r="J154" s="135"/>
      <c r="K154" s="135"/>
      <c r="L154" s="135"/>
      <c r="M154" s="136"/>
      <c r="N154" s="137"/>
      <c r="O154" s="138"/>
      <c r="P154" s="138"/>
      <c r="Q154" s="138"/>
      <c r="R154" s="139"/>
      <c r="S154" s="614"/>
    </row>
    <row r="155" spans="1:22" x14ac:dyDescent="0.2">
      <c r="A155" s="252"/>
      <c r="B155" s="104"/>
      <c r="C155" s="125"/>
      <c r="D155" s="196">
        <v>0</v>
      </c>
      <c r="E155" s="714"/>
      <c r="F155" s="196">
        <v>0</v>
      </c>
      <c r="G155" s="196">
        <v>0</v>
      </c>
      <c r="H155" s="293">
        <v>0</v>
      </c>
      <c r="I155" s="198">
        <f>SUM(D155:H155)</f>
        <v>0</v>
      </c>
      <c r="J155" s="135"/>
      <c r="K155" s="135"/>
      <c r="L155" s="135"/>
      <c r="M155" s="136"/>
      <c r="N155" s="137"/>
      <c r="O155" s="138"/>
      <c r="P155" s="138"/>
      <c r="Q155" s="138"/>
      <c r="R155" s="139"/>
      <c r="S155" s="614"/>
    </row>
    <row r="156" spans="1:22" ht="27.75" customHeight="1" x14ac:dyDescent="0.2">
      <c r="A156" s="768"/>
      <c r="B156" s="188" t="s">
        <v>378</v>
      </c>
      <c r="C156" s="186">
        <f>C152</f>
        <v>0</v>
      </c>
      <c r="D156" s="186">
        <f>SUM(D153:D155)</f>
        <v>0</v>
      </c>
      <c r="E156" s="118"/>
      <c r="F156" s="186">
        <f>SUM(F153:F155)</f>
        <v>0</v>
      </c>
      <c r="G156" s="186">
        <f>SUM(G153:G155)</f>
        <v>0</v>
      </c>
      <c r="H156" s="291">
        <f>SUM(H153:H155)</f>
        <v>0</v>
      </c>
      <c r="I156" s="192">
        <f>SUM(I152:I155)</f>
        <v>0</v>
      </c>
      <c r="J156" s="193">
        <v>0</v>
      </c>
      <c r="K156" s="193">
        <v>0</v>
      </c>
      <c r="L156" s="151"/>
      <c r="M156" s="192">
        <f>J156+K156</f>
        <v>0</v>
      </c>
      <c r="N156" s="187" t="e">
        <f>M156/I156</f>
        <v>#DIV/0!</v>
      </c>
      <c r="O156" s="189">
        <f>I156-M156</f>
        <v>0</v>
      </c>
      <c r="P156" s="189">
        <f>M156*0.05</f>
        <v>0</v>
      </c>
      <c r="Q156" s="194">
        <v>0</v>
      </c>
      <c r="R156" s="194">
        <v>0</v>
      </c>
      <c r="S156" s="251"/>
    </row>
    <row r="157" spans="1:22" ht="39.75" customHeight="1" x14ac:dyDescent="0.2">
      <c r="A157" s="253"/>
      <c r="B157" s="204" t="s">
        <v>379</v>
      </c>
      <c r="C157" s="205">
        <f>C156+C151+C146+C141+C136</f>
        <v>0</v>
      </c>
      <c r="D157" s="205">
        <f>D156+D151+D146+D141+D136</f>
        <v>0</v>
      </c>
      <c r="E157" s="122"/>
      <c r="F157" s="205">
        <f>F156+F151+F146+F141+F136</f>
        <v>0</v>
      </c>
      <c r="G157" s="205">
        <f>G156+G151+G146+G141+G136</f>
        <v>0</v>
      </c>
      <c r="H157" s="205">
        <f>H156+H151+H146+H141+H136</f>
        <v>0</v>
      </c>
      <c r="I157" s="205">
        <f>I156+I151+I146+I141+I136</f>
        <v>0</v>
      </c>
      <c r="J157" s="205">
        <f>J156+J151+J146+J141+J136</f>
        <v>0</v>
      </c>
      <c r="K157" s="205">
        <f>K156+K151+K136+K146+K141</f>
        <v>0</v>
      </c>
      <c r="L157" s="205">
        <f>+L136</f>
        <v>0</v>
      </c>
      <c r="M157" s="205">
        <f>M156+M151+M136+M146+M141</f>
        <v>0</v>
      </c>
      <c r="N157" s="206" t="e">
        <f>M157/I157</f>
        <v>#DIV/0!</v>
      </c>
      <c r="O157" s="207">
        <f>I157-M157</f>
        <v>0</v>
      </c>
      <c r="P157" s="207">
        <f>M157*0.05</f>
        <v>0</v>
      </c>
      <c r="Q157" s="207">
        <f>Q156+Q146+Q151+Q136</f>
        <v>0</v>
      </c>
      <c r="R157" s="207">
        <f>R156+R151+R146+R136</f>
        <v>0</v>
      </c>
      <c r="S157" s="645"/>
    </row>
    <row r="158" spans="1:22" ht="39" customHeight="1" x14ac:dyDescent="0.2">
      <c r="A158" s="769" t="s">
        <v>398</v>
      </c>
      <c r="B158" s="363" t="s">
        <v>380</v>
      </c>
      <c r="C158" s="294">
        <v>0</v>
      </c>
      <c r="D158" s="127"/>
      <c r="E158" s="123"/>
      <c r="F158" s="130"/>
      <c r="G158" s="131"/>
      <c r="H158" s="131"/>
      <c r="I158" s="296">
        <f>C158</f>
        <v>0</v>
      </c>
      <c r="J158" s="131"/>
      <c r="K158" s="131"/>
      <c r="L158" s="132"/>
      <c r="M158" s="131"/>
      <c r="N158" s="133"/>
      <c r="O158" s="134"/>
      <c r="P158" s="134"/>
      <c r="Q158" s="134"/>
      <c r="R158" s="134"/>
      <c r="S158" s="613"/>
    </row>
    <row r="159" spans="1:22" x14ac:dyDescent="0.2">
      <c r="A159" s="252"/>
      <c r="B159" s="104" t="s">
        <v>248</v>
      </c>
      <c r="C159" s="125"/>
      <c r="D159" s="196">
        <v>0</v>
      </c>
      <c r="E159" s="120"/>
      <c r="F159" s="196">
        <v>0</v>
      </c>
      <c r="G159" s="196">
        <v>0</v>
      </c>
      <c r="H159" s="293">
        <v>0</v>
      </c>
      <c r="I159" s="198">
        <f>SUM(D159:H159)</f>
        <v>0</v>
      </c>
      <c r="J159" s="135"/>
      <c r="K159" s="135"/>
      <c r="L159" s="135"/>
      <c r="M159" s="136"/>
      <c r="N159" s="137"/>
      <c r="O159" s="138"/>
      <c r="P159" s="138"/>
      <c r="Q159" s="138"/>
      <c r="R159" s="139"/>
      <c r="S159" s="614"/>
    </row>
    <row r="160" spans="1:22" x14ac:dyDescent="0.2">
      <c r="A160" s="252"/>
      <c r="B160" s="104" t="s">
        <v>47</v>
      </c>
      <c r="C160" s="125"/>
      <c r="D160" s="196">
        <v>0</v>
      </c>
      <c r="E160" s="120"/>
      <c r="F160" s="196">
        <v>0</v>
      </c>
      <c r="G160" s="196">
        <v>0</v>
      </c>
      <c r="H160" s="293">
        <v>0</v>
      </c>
      <c r="I160" s="198">
        <f>SUM(D160:H160)</f>
        <v>0</v>
      </c>
      <c r="J160" s="135"/>
      <c r="K160" s="135"/>
      <c r="L160" s="135"/>
      <c r="M160" s="136"/>
      <c r="N160" s="137"/>
      <c r="O160" s="138"/>
      <c r="P160" s="138"/>
      <c r="Q160" s="138"/>
      <c r="R160" s="139"/>
      <c r="S160" s="614"/>
    </row>
    <row r="161" spans="1:22" x14ac:dyDescent="0.2">
      <c r="A161" s="252"/>
      <c r="B161" s="104"/>
      <c r="C161" s="125"/>
      <c r="D161" s="196">
        <v>0</v>
      </c>
      <c r="E161" s="120"/>
      <c r="F161" s="196">
        <v>0</v>
      </c>
      <c r="G161" s="196">
        <v>0</v>
      </c>
      <c r="H161" s="293">
        <v>0</v>
      </c>
      <c r="I161" s="198">
        <f>SUM(D161:H161)</f>
        <v>0</v>
      </c>
      <c r="J161" s="135"/>
      <c r="K161" s="135"/>
      <c r="L161" s="135"/>
      <c r="M161" s="136"/>
      <c r="N161" s="137"/>
      <c r="O161" s="138"/>
      <c r="P161" s="138"/>
      <c r="Q161" s="138"/>
      <c r="R161" s="139"/>
      <c r="S161" s="614"/>
    </row>
    <row r="162" spans="1:22" ht="29.25" customHeight="1" x14ac:dyDescent="0.2">
      <c r="A162" s="768"/>
      <c r="B162" s="208" t="s">
        <v>381</v>
      </c>
      <c r="C162" s="209">
        <f>C158</f>
        <v>0</v>
      </c>
      <c r="D162" s="209">
        <f>SUM(D159:D161)</f>
        <v>0</v>
      </c>
      <c r="E162" s="124"/>
      <c r="F162" s="209">
        <f>SUM(F159:F161)</f>
        <v>0</v>
      </c>
      <c r="G162" s="209">
        <f>SUM(G159:G161)</f>
        <v>0</v>
      </c>
      <c r="H162" s="209">
        <f>-SUM(H159:H161)</f>
        <v>0</v>
      </c>
      <c r="I162" s="209">
        <f>SUM(I158:I161)</f>
        <v>0</v>
      </c>
      <c r="J162" s="656">
        <v>0</v>
      </c>
      <c r="K162" s="209" t="e">
        <f>M162-J162</f>
        <v>#DIV/0!</v>
      </c>
      <c r="L162" s="210"/>
      <c r="M162" s="211" t="e">
        <f>N162*I162</f>
        <v>#DIV/0!</v>
      </c>
      <c r="N162" s="616" t="e">
        <f>N157</f>
        <v>#DIV/0!</v>
      </c>
      <c r="O162" s="212" t="e">
        <f>I162-M162</f>
        <v>#DIV/0!</v>
      </c>
      <c r="P162" s="212" t="e">
        <f>(M162*0.05)</f>
        <v>#DIV/0!</v>
      </c>
      <c r="Q162" s="381">
        <v>0</v>
      </c>
      <c r="R162" s="381">
        <v>0</v>
      </c>
      <c r="S162" s="611"/>
    </row>
    <row r="163" spans="1:22" ht="6" customHeight="1" x14ac:dyDescent="0.2">
      <c r="A163" s="382"/>
      <c r="B163" s="383"/>
      <c r="C163" s="384"/>
      <c r="D163" s="384"/>
      <c r="E163" s="124"/>
      <c r="F163" s="384"/>
      <c r="G163" s="384"/>
      <c r="H163" s="384"/>
      <c r="I163" s="384"/>
      <c r="J163" s="385"/>
      <c r="K163" s="386"/>
      <c r="L163" s="386"/>
      <c r="M163" s="387"/>
      <c r="N163" s="388"/>
      <c r="O163" s="389"/>
      <c r="P163" s="389"/>
      <c r="Q163" s="390"/>
      <c r="R163" s="390"/>
      <c r="S163" s="657"/>
    </row>
    <row r="164" spans="1:22" ht="38.25" x14ac:dyDescent="0.2">
      <c r="A164" s="767" t="s">
        <v>396</v>
      </c>
      <c r="B164" s="379" t="s">
        <v>382</v>
      </c>
      <c r="C164" s="418">
        <v>0</v>
      </c>
      <c r="D164" s="127"/>
      <c r="E164" s="123"/>
      <c r="F164" s="130"/>
      <c r="G164" s="131"/>
      <c r="H164" s="131"/>
      <c r="I164" s="644">
        <f>C164</f>
        <v>0</v>
      </c>
      <c r="J164" s="719"/>
      <c r="K164" s="719"/>
      <c r="L164" s="719"/>
      <c r="M164" s="132"/>
      <c r="N164" s="133"/>
      <c r="O164" s="720"/>
      <c r="P164" s="720"/>
      <c r="Q164" s="720"/>
      <c r="R164" s="134"/>
      <c r="S164" s="614"/>
      <c r="V164" t="s">
        <v>355</v>
      </c>
    </row>
    <row r="165" spans="1:22" ht="15" customHeight="1" x14ac:dyDescent="0.2">
      <c r="A165" s="375"/>
      <c r="B165" s="104" t="s">
        <v>248</v>
      </c>
      <c r="C165" s="125"/>
      <c r="D165" s="196">
        <v>0</v>
      </c>
      <c r="E165" s="120"/>
      <c r="F165" s="196">
        <v>0</v>
      </c>
      <c r="G165" s="196">
        <v>0</v>
      </c>
      <c r="H165" s="293">
        <v>0</v>
      </c>
      <c r="I165" s="198">
        <f>SUM(D165:H165)</f>
        <v>0</v>
      </c>
      <c r="J165" s="135"/>
      <c r="K165" s="135"/>
      <c r="L165" s="135"/>
      <c r="M165" s="136"/>
      <c r="N165" s="137"/>
      <c r="O165" s="138"/>
      <c r="P165" s="138"/>
      <c r="Q165" s="138"/>
      <c r="R165" s="139"/>
      <c r="S165" s="614"/>
    </row>
    <row r="166" spans="1:22" ht="15" customHeight="1" x14ac:dyDescent="0.2">
      <c r="A166" s="375"/>
      <c r="B166" s="400"/>
      <c r="C166" s="125"/>
      <c r="D166" s="196">
        <v>0</v>
      </c>
      <c r="E166" s="120"/>
      <c r="F166" s="196">
        <v>0</v>
      </c>
      <c r="G166" s="196">
        <v>0</v>
      </c>
      <c r="H166" s="293">
        <v>0</v>
      </c>
      <c r="I166" s="198">
        <f t="shared" ref="I166:I167" si="19">SUM(D166:H166)</f>
        <v>0</v>
      </c>
      <c r="J166" s="135"/>
      <c r="K166" s="135"/>
      <c r="L166" s="135"/>
      <c r="M166" s="136"/>
      <c r="N166" s="137"/>
      <c r="O166" s="138"/>
      <c r="P166" s="138"/>
      <c r="Q166" s="138"/>
      <c r="R166" s="139"/>
      <c r="S166" s="614"/>
    </row>
    <row r="167" spans="1:22" ht="15" customHeight="1" x14ac:dyDescent="0.2">
      <c r="A167" s="375"/>
      <c r="B167" s="401"/>
      <c r="C167" s="125"/>
      <c r="D167" s="196">
        <v>0</v>
      </c>
      <c r="E167" s="120"/>
      <c r="F167" s="196">
        <v>0</v>
      </c>
      <c r="G167" s="196">
        <v>0</v>
      </c>
      <c r="H167" s="293">
        <v>0</v>
      </c>
      <c r="I167" s="198">
        <f t="shared" si="19"/>
        <v>0</v>
      </c>
      <c r="J167" s="721"/>
      <c r="K167" s="721"/>
      <c r="L167" s="721"/>
      <c r="M167" s="722"/>
      <c r="N167" s="723"/>
      <c r="O167" s="724"/>
      <c r="P167" s="724"/>
      <c r="Q167" s="724"/>
      <c r="R167" s="725"/>
      <c r="S167" s="614"/>
    </row>
    <row r="168" spans="1:22" ht="30" customHeight="1" thickBot="1" x14ac:dyDescent="0.25">
      <c r="A168" s="768"/>
      <c r="B168" s="378" t="s">
        <v>383</v>
      </c>
      <c r="C168" s="380">
        <f>C164</f>
        <v>0</v>
      </c>
      <c r="D168" s="380">
        <f>SUM(D165:D167)</f>
        <v>0</v>
      </c>
      <c r="E168" s="120"/>
      <c r="F168" s="380">
        <f>SUM(F165:F167)</f>
        <v>0</v>
      </c>
      <c r="G168" s="380">
        <f>SUM(G165:G167)</f>
        <v>0</v>
      </c>
      <c r="H168" s="380">
        <f>SUM(H165:H167)</f>
        <v>0</v>
      </c>
      <c r="I168" s="380">
        <f>SUM(I164:I167)</f>
        <v>0</v>
      </c>
      <c r="J168" s="678">
        <v>0</v>
      </c>
      <c r="K168" s="678">
        <v>0</v>
      </c>
      <c r="L168" s="679"/>
      <c r="M168" s="715">
        <f>J168+K168</f>
        <v>0</v>
      </c>
      <c r="N168" s="716" t="e">
        <f>M168/I168</f>
        <v>#DIV/0!</v>
      </c>
      <c r="O168" s="717">
        <f>I168-M168</f>
        <v>0</v>
      </c>
      <c r="P168" s="717">
        <f>M168*0.05</f>
        <v>0</v>
      </c>
      <c r="Q168" s="718">
        <v>0</v>
      </c>
      <c r="R168" s="718">
        <v>0</v>
      </c>
      <c r="S168" s="251"/>
    </row>
    <row r="169" spans="1:22" ht="24" customHeight="1" thickBot="1" x14ac:dyDescent="0.25">
      <c r="A169" s="254"/>
      <c r="B169" s="376" t="s">
        <v>103</v>
      </c>
      <c r="C169" s="214">
        <f>C168+C162+C157</f>
        <v>0</v>
      </c>
      <c r="D169" s="214">
        <f>D168+D162+D157</f>
        <v>0</v>
      </c>
      <c r="E169" s="213">
        <f>E136</f>
        <v>0</v>
      </c>
      <c r="F169" s="214">
        <f t="shared" ref="F169:M169" si="20">F168+F162+F157</f>
        <v>0</v>
      </c>
      <c r="G169" s="214">
        <f t="shared" si="20"/>
        <v>0</v>
      </c>
      <c r="H169" s="214">
        <f>H168+H162+H157</f>
        <v>0</v>
      </c>
      <c r="I169" s="214">
        <f t="shared" si="20"/>
        <v>0</v>
      </c>
      <c r="J169" s="214">
        <f t="shared" si="20"/>
        <v>0</v>
      </c>
      <c r="K169" s="214" t="e">
        <f t="shared" si="20"/>
        <v>#DIV/0!</v>
      </c>
      <c r="L169" s="214">
        <f t="shared" si="20"/>
        <v>0</v>
      </c>
      <c r="M169" s="214" t="e">
        <f t="shared" si="20"/>
        <v>#DIV/0!</v>
      </c>
      <c r="N169" s="215" t="e">
        <f>M169/I169</f>
        <v>#DIV/0!</v>
      </c>
      <c r="O169" s="214" t="e">
        <f>O168+O162+O157</f>
        <v>#DIV/0!</v>
      </c>
      <c r="P169" s="213" t="e">
        <f>P168+P162+P157</f>
        <v>#DIV/0!</v>
      </c>
      <c r="Q169" s="214">
        <f>Q168+Q162+Q157</f>
        <v>0</v>
      </c>
      <c r="R169" s="610">
        <f>R168+R162+R157</f>
        <v>0</v>
      </c>
      <c r="S169" s="253"/>
    </row>
    <row r="170" spans="1:22" x14ac:dyDescent="0.2">
      <c r="A170" s="98"/>
      <c r="B170" s="108"/>
      <c r="C170" s="109"/>
      <c r="G170" s="110"/>
      <c r="H170" s="110"/>
    </row>
    <row r="171" spans="1:22" ht="13.5" thickBot="1" x14ac:dyDescent="0.25">
      <c r="A171" s="98"/>
      <c r="B171" s="64"/>
    </row>
    <row r="172" spans="1:22" ht="13.5" thickBot="1" x14ac:dyDescent="0.25">
      <c r="A172" s="98"/>
      <c r="B172" s="64"/>
      <c r="K172" s="237"/>
      <c r="L172" s="231"/>
      <c r="M172" s="238"/>
    </row>
    <row r="173" spans="1:22" ht="15" x14ac:dyDescent="0.25">
      <c r="A173" s="98"/>
      <c r="B173" s="398" t="s">
        <v>237</v>
      </c>
      <c r="C173" s="399"/>
      <c r="D173" s="391" t="s">
        <v>47</v>
      </c>
      <c r="K173" s="241" t="s">
        <v>104</v>
      </c>
      <c r="M173" s="778" t="e">
        <f>((M169)-P169+R169)-(J169*0.95)</f>
        <v>#DIV/0!</v>
      </c>
    </row>
    <row r="174" spans="1:22" ht="13.5" thickBot="1" x14ac:dyDescent="0.25">
      <c r="A174" s="98"/>
      <c r="B174" s="392" t="s">
        <v>240</v>
      </c>
      <c r="C174" s="393">
        <f>D132</f>
        <v>0</v>
      </c>
      <c r="D174" s="396"/>
      <c r="K174" s="239"/>
      <c r="L174" s="232"/>
      <c r="M174" s="240"/>
    </row>
    <row r="175" spans="1:22" ht="13.5" thickBot="1" x14ac:dyDescent="0.25">
      <c r="A175" s="98"/>
      <c r="B175" s="392" t="s">
        <v>241</v>
      </c>
      <c r="C175" s="393">
        <f>D133</f>
        <v>0</v>
      </c>
      <c r="D175" s="396"/>
    </row>
    <row r="176" spans="1:22" x14ac:dyDescent="0.2">
      <c r="A176" s="98"/>
      <c r="B176" s="392" t="s">
        <v>242</v>
      </c>
      <c r="C176" s="393">
        <f>D134</f>
        <v>0</v>
      </c>
      <c r="D176" s="396"/>
      <c r="K176" s="419" t="s">
        <v>171</v>
      </c>
      <c r="L176" s="420"/>
      <c r="M176" s="420"/>
      <c r="N176" s="420"/>
      <c r="O176" s="420"/>
      <c r="P176" s="420"/>
      <c r="Q176" s="420"/>
      <c r="R176" s="421"/>
    </row>
    <row r="177" spans="1:18" x14ac:dyDescent="0.2">
      <c r="A177" s="98"/>
      <c r="B177" s="428" t="s">
        <v>384</v>
      </c>
      <c r="C177" s="429">
        <v>0</v>
      </c>
      <c r="D177" s="430" t="s">
        <v>201</v>
      </c>
      <c r="K177" s="422"/>
      <c r="L177" s="44"/>
      <c r="M177" s="44"/>
      <c r="N177" s="44"/>
      <c r="O177" s="44"/>
      <c r="P177" s="44"/>
      <c r="Q177" s="44"/>
      <c r="R177" s="423"/>
    </row>
    <row r="178" spans="1:18" x14ac:dyDescent="0.2">
      <c r="A178" s="98"/>
      <c r="B178" s="428" t="s">
        <v>243</v>
      </c>
      <c r="C178" s="429">
        <v>0</v>
      </c>
      <c r="D178" s="430" t="s">
        <v>201</v>
      </c>
      <c r="K178" s="422"/>
      <c r="L178" s="44"/>
      <c r="M178" s="44"/>
      <c r="N178" s="44"/>
      <c r="O178" s="44"/>
      <c r="P178" s="44"/>
      <c r="Q178" s="44"/>
      <c r="R178" s="423"/>
    </row>
    <row r="179" spans="1:18" x14ac:dyDescent="0.2">
      <c r="A179" s="98"/>
      <c r="B179" s="428" t="s">
        <v>244</v>
      </c>
      <c r="C179" s="429">
        <v>0</v>
      </c>
      <c r="D179" s="430" t="s">
        <v>201</v>
      </c>
      <c r="K179" s="422"/>
      <c r="L179" s="44"/>
      <c r="M179" s="44"/>
      <c r="N179" s="44"/>
      <c r="O179" s="44"/>
      <c r="P179" s="44"/>
      <c r="Q179" s="44"/>
      <c r="R179" s="423"/>
    </row>
    <row r="180" spans="1:18" x14ac:dyDescent="0.2">
      <c r="A180" s="98"/>
      <c r="B180" s="392" t="s">
        <v>245</v>
      </c>
      <c r="C180" s="393">
        <f>SUM(C174:C179)</f>
        <v>0</v>
      </c>
      <c r="D180" s="396"/>
      <c r="K180" s="422"/>
      <c r="L180" s="44"/>
      <c r="M180" s="44"/>
      <c r="N180" s="44"/>
      <c r="O180" s="44"/>
      <c r="P180" s="44"/>
      <c r="Q180" s="44"/>
      <c r="R180" s="423"/>
    </row>
    <row r="181" spans="1:18" x14ac:dyDescent="0.2">
      <c r="A181" s="98"/>
      <c r="B181" s="428" t="s">
        <v>246</v>
      </c>
      <c r="C181" s="431">
        <v>0</v>
      </c>
      <c r="D181" s="430" t="s">
        <v>201</v>
      </c>
      <c r="K181" s="422"/>
      <c r="L181" s="44"/>
      <c r="M181" s="44"/>
      <c r="N181" s="44"/>
      <c r="O181" s="44"/>
      <c r="P181" s="44"/>
      <c r="Q181" s="44"/>
      <c r="R181" s="423"/>
    </row>
    <row r="182" spans="1:18" ht="13.5" thickBot="1" x14ac:dyDescent="0.25">
      <c r="A182" s="98"/>
      <c r="B182" s="394" t="s">
        <v>247</v>
      </c>
      <c r="C182" s="395">
        <f>C180*C181</f>
        <v>0</v>
      </c>
      <c r="D182" s="397"/>
      <c r="K182" s="424"/>
      <c r="L182" s="425"/>
      <c r="M182" s="425"/>
      <c r="N182" s="425"/>
      <c r="O182" s="425"/>
      <c r="P182" s="425"/>
      <c r="Q182" s="425"/>
      <c r="R182" s="426"/>
    </row>
    <row r="183" spans="1:18" x14ac:dyDescent="0.2">
      <c r="A183" s="98"/>
      <c r="K183" s="44"/>
      <c r="L183" s="44"/>
      <c r="M183" s="44"/>
      <c r="N183" s="44"/>
      <c r="O183" s="44"/>
      <c r="P183" s="44"/>
      <c r="Q183" s="44"/>
      <c r="R183" s="44"/>
    </row>
    <row r="184" spans="1:18" x14ac:dyDescent="0.2">
      <c r="A184" s="98"/>
    </row>
    <row r="185" spans="1:18" x14ac:dyDescent="0.2">
      <c r="A185" s="98"/>
    </row>
    <row r="186" spans="1:18" x14ac:dyDescent="0.2">
      <c r="A186" s="98"/>
    </row>
    <row r="189" spans="1:18" ht="13.5" x14ac:dyDescent="0.25">
      <c r="B189" s="2"/>
      <c r="C189" s="2"/>
      <c r="D189" s="2"/>
      <c r="E189" s="2"/>
      <c r="F189" s="2"/>
      <c r="G189" s="2"/>
      <c r="H189" s="2"/>
      <c r="I189" s="2"/>
    </row>
    <row r="190" spans="1:18" ht="13.5" x14ac:dyDescent="0.25">
      <c r="B190" s="2"/>
      <c r="C190" s="2"/>
      <c r="D190" s="2"/>
      <c r="E190" s="2"/>
      <c r="F190" s="2"/>
      <c r="G190" s="2"/>
      <c r="H190" s="2"/>
      <c r="I190" s="2"/>
      <c r="K190" s="2"/>
      <c r="L190" s="2"/>
      <c r="M190" s="2"/>
      <c r="N190" s="2"/>
      <c r="O190" s="2"/>
      <c r="P190" s="2"/>
      <c r="Q190" s="2"/>
      <c r="R190" s="2"/>
    </row>
    <row r="191" spans="1:18" ht="13.5" x14ac:dyDescent="0.25">
      <c r="B191" s="2"/>
      <c r="C191" s="2"/>
      <c r="D191" s="2"/>
      <c r="E191" s="2"/>
      <c r="F191" s="2"/>
      <c r="G191" s="2"/>
      <c r="H191" s="2"/>
      <c r="I191" s="2"/>
      <c r="K191" s="2"/>
      <c r="L191" s="2"/>
      <c r="M191" s="2"/>
      <c r="N191" s="2"/>
      <c r="O191" s="2"/>
      <c r="P191" s="2"/>
      <c r="Q191" s="2"/>
      <c r="R191" s="2"/>
    </row>
    <row r="192" spans="1:18" ht="13.5" x14ac:dyDescent="0.25">
      <c r="B192" s="2"/>
      <c r="C192" s="2"/>
      <c r="D192" s="2"/>
      <c r="E192" s="2"/>
      <c r="F192" s="2"/>
      <c r="G192" s="2"/>
      <c r="H192" s="2"/>
      <c r="I192" s="2"/>
      <c r="K192" s="2"/>
      <c r="L192" s="2"/>
      <c r="M192" s="2"/>
      <c r="N192" s="2"/>
      <c r="O192" s="2"/>
      <c r="P192" s="2"/>
      <c r="Q192" s="2"/>
      <c r="R192" s="2"/>
    </row>
    <row r="193" spans="1:18" ht="13.5" x14ac:dyDescent="0.25">
      <c r="A193" s="2"/>
      <c r="B193" s="2"/>
      <c r="C193" s="2"/>
      <c r="D193" s="2"/>
      <c r="E193" s="2"/>
      <c r="F193" s="2"/>
      <c r="G193" s="2"/>
      <c r="H193" s="2"/>
      <c r="I193" s="2"/>
      <c r="J193" s="2"/>
      <c r="K193" s="2"/>
      <c r="L193" s="2"/>
      <c r="M193" s="2"/>
      <c r="N193" s="2"/>
      <c r="O193" s="2"/>
      <c r="P193" s="2"/>
      <c r="Q193" s="2"/>
      <c r="R193" s="2"/>
    </row>
    <row r="194" spans="1:18" ht="13.5" x14ac:dyDescent="0.25">
      <c r="A194" s="2"/>
      <c r="B194" s="2"/>
      <c r="C194" s="2"/>
      <c r="D194" s="2"/>
      <c r="E194" s="2"/>
      <c r="F194" s="2"/>
      <c r="G194" s="2"/>
      <c r="H194" s="2"/>
      <c r="I194" s="2"/>
      <c r="J194" s="2"/>
      <c r="K194" s="2"/>
      <c r="L194" s="2"/>
      <c r="M194" s="2"/>
      <c r="N194" s="2"/>
      <c r="O194" s="2"/>
      <c r="P194" s="2"/>
      <c r="Q194" s="2"/>
      <c r="R194" s="2"/>
    </row>
    <row r="195" spans="1:18" ht="13.5" x14ac:dyDescent="0.25">
      <c r="A195" s="2"/>
      <c r="B195" s="2"/>
      <c r="C195" s="2"/>
      <c r="D195" s="2"/>
      <c r="E195" s="2"/>
      <c r="F195" s="2"/>
      <c r="G195" s="2"/>
      <c r="H195" s="2"/>
      <c r="I195" s="2"/>
      <c r="J195" s="2"/>
      <c r="K195" s="2"/>
      <c r="L195" s="2"/>
      <c r="M195" s="2"/>
      <c r="N195" s="2"/>
      <c r="O195" s="2"/>
      <c r="P195" s="2"/>
      <c r="Q195" s="2"/>
      <c r="R195" s="2"/>
    </row>
    <row r="196" spans="1:18" ht="13.5" x14ac:dyDescent="0.25">
      <c r="A196" s="2"/>
      <c r="B196" s="2"/>
      <c r="C196" s="2"/>
      <c r="D196" s="2"/>
      <c r="E196" s="2"/>
      <c r="F196" s="2"/>
      <c r="G196" s="2"/>
      <c r="H196" s="2"/>
      <c r="I196" s="2"/>
      <c r="J196" s="2"/>
      <c r="K196" s="2"/>
      <c r="L196" s="2"/>
      <c r="M196" s="2"/>
      <c r="N196" s="2"/>
      <c r="O196" s="2"/>
      <c r="P196" s="2"/>
      <c r="Q196" s="2"/>
      <c r="R196" s="2"/>
    </row>
    <row r="197" spans="1:18" ht="13.5" x14ac:dyDescent="0.25">
      <c r="A197" s="2"/>
      <c r="B197" s="2"/>
      <c r="C197" s="2"/>
      <c r="D197" s="2"/>
      <c r="E197" s="2"/>
      <c r="F197" s="2"/>
      <c r="G197" s="2"/>
      <c r="H197" s="2"/>
      <c r="I197" s="2"/>
      <c r="J197" s="2"/>
      <c r="K197" s="2"/>
      <c r="L197" s="2"/>
      <c r="M197" s="2"/>
      <c r="N197" s="2"/>
      <c r="O197" s="2"/>
      <c r="P197" s="2"/>
      <c r="Q197" s="2"/>
      <c r="R197" s="2"/>
    </row>
    <row r="198" spans="1:18" ht="13.5" x14ac:dyDescent="0.25">
      <c r="A198" s="2"/>
      <c r="B198" s="2"/>
      <c r="C198" s="2"/>
      <c r="D198" s="2"/>
      <c r="E198" s="2"/>
      <c r="F198" s="2"/>
      <c r="G198" s="2"/>
      <c r="H198" s="2"/>
      <c r="I198" s="2"/>
      <c r="J198" s="2"/>
      <c r="K198" s="2"/>
      <c r="L198" s="2"/>
      <c r="M198" s="2"/>
      <c r="N198" s="2"/>
      <c r="O198" s="2"/>
      <c r="P198" s="2"/>
      <c r="Q198" s="2"/>
      <c r="R198" s="2"/>
    </row>
    <row r="199" spans="1:18" ht="13.5" x14ac:dyDescent="0.25">
      <c r="A199" s="2"/>
      <c r="B199" s="2"/>
      <c r="C199" s="2"/>
      <c r="D199" s="2"/>
      <c r="E199" s="2"/>
      <c r="F199" s="2"/>
      <c r="G199" s="2"/>
      <c r="H199" s="2"/>
      <c r="I199" s="2"/>
      <c r="J199" s="2"/>
      <c r="K199" s="2"/>
      <c r="L199" s="2"/>
      <c r="M199" s="2"/>
      <c r="N199" s="2"/>
      <c r="O199" s="2"/>
      <c r="P199" s="2"/>
      <c r="Q199" s="2"/>
      <c r="R199" s="2"/>
    </row>
    <row r="200" spans="1:18" ht="13.5" x14ac:dyDescent="0.25">
      <c r="A200" s="2"/>
      <c r="B200" s="2"/>
      <c r="C200" s="2"/>
      <c r="D200" s="2"/>
      <c r="E200" s="2"/>
      <c r="F200" s="2"/>
      <c r="G200" s="2"/>
      <c r="H200" s="2"/>
      <c r="I200" s="2"/>
      <c r="J200" s="2"/>
      <c r="K200" s="2"/>
      <c r="L200" s="2"/>
      <c r="M200" s="2"/>
      <c r="N200" s="2"/>
      <c r="O200" s="2"/>
      <c r="P200" s="2"/>
      <c r="Q200" s="2"/>
      <c r="R200" s="2"/>
    </row>
    <row r="201" spans="1:18" ht="13.5" x14ac:dyDescent="0.25">
      <c r="A201" s="2"/>
      <c r="B201" s="2"/>
      <c r="C201" s="2"/>
      <c r="D201" s="2"/>
      <c r="E201" s="2"/>
      <c r="F201" s="2"/>
      <c r="G201" s="2"/>
      <c r="H201" s="2"/>
      <c r="I201" s="2"/>
      <c r="J201" s="2"/>
      <c r="K201" s="2"/>
      <c r="L201" s="2"/>
      <c r="M201" s="2"/>
      <c r="N201" s="2"/>
      <c r="O201" s="2"/>
      <c r="P201" s="2"/>
      <c r="Q201" s="2"/>
      <c r="R201" s="2"/>
    </row>
    <row r="202" spans="1:18" ht="13.5" x14ac:dyDescent="0.25">
      <c r="A202" s="2"/>
      <c r="B202" s="2"/>
      <c r="C202" s="2"/>
      <c r="D202" s="2"/>
      <c r="E202" s="2"/>
      <c r="F202" s="2"/>
      <c r="G202" s="2"/>
      <c r="H202" s="2"/>
      <c r="I202" s="2"/>
      <c r="J202" s="2"/>
      <c r="K202" s="2"/>
      <c r="L202" s="2"/>
      <c r="M202" s="2"/>
      <c r="N202" s="2"/>
      <c r="O202" s="2"/>
      <c r="P202" s="2"/>
      <c r="Q202" s="2"/>
      <c r="R202" s="2"/>
    </row>
    <row r="203" spans="1:18" ht="13.5" x14ac:dyDescent="0.25">
      <c r="A203" s="2"/>
      <c r="B203" s="2"/>
      <c r="C203" s="2"/>
      <c r="D203" s="2"/>
      <c r="E203" s="2"/>
      <c r="F203" s="2"/>
      <c r="G203" s="2"/>
      <c r="H203" s="2"/>
      <c r="I203" s="2"/>
      <c r="J203" s="2"/>
      <c r="K203" s="2"/>
      <c r="L203" s="2"/>
      <c r="M203" s="2"/>
      <c r="N203" s="2"/>
      <c r="O203" s="2"/>
      <c r="P203" s="2"/>
      <c r="Q203" s="2"/>
      <c r="R203" s="2"/>
    </row>
    <row r="204" spans="1:18" ht="13.5" x14ac:dyDescent="0.25">
      <c r="A204" s="2"/>
      <c r="B204" s="2"/>
      <c r="C204" s="2"/>
      <c r="D204" s="2"/>
      <c r="E204" s="2"/>
      <c r="F204" s="2"/>
      <c r="G204" s="2"/>
      <c r="H204" s="2"/>
      <c r="I204" s="2"/>
      <c r="J204" s="2"/>
      <c r="K204" s="2"/>
      <c r="L204" s="2"/>
      <c r="M204" s="2"/>
      <c r="N204" s="2"/>
      <c r="O204" s="2"/>
      <c r="P204" s="2"/>
      <c r="Q204" s="2"/>
      <c r="R204" s="2"/>
    </row>
    <row r="205" spans="1:18" ht="13.5" x14ac:dyDescent="0.25">
      <c r="A205" s="2"/>
      <c r="B205" s="2"/>
      <c r="C205" s="2"/>
      <c r="D205" s="2"/>
      <c r="E205" s="2"/>
      <c r="F205" s="2"/>
      <c r="G205" s="2"/>
      <c r="H205" s="2"/>
      <c r="I205" s="2"/>
      <c r="J205" s="2"/>
      <c r="K205" s="2"/>
      <c r="L205" s="2"/>
      <c r="M205" s="2"/>
      <c r="N205" s="2"/>
      <c r="O205" s="2"/>
      <c r="P205" s="2"/>
      <c r="Q205" s="2"/>
      <c r="R205" s="2"/>
    </row>
    <row r="206" spans="1:18" ht="13.5" x14ac:dyDescent="0.25">
      <c r="A206" s="2"/>
      <c r="B206" s="2"/>
      <c r="C206" s="2"/>
      <c r="D206" s="2"/>
      <c r="E206" s="2"/>
      <c r="F206" s="2"/>
      <c r="G206" s="2"/>
      <c r="H206" s="2"/>
      <c r="I206" s="2"/>
      <c r="J206" s="2"/>
      <c r="K206" s="2"/>
      <c r="L206" s="2"/>
      <c r="M206" s="2"/>
      <c r="N206" s="2"/>
      <c r="O206" s="2"/>
      <c r="P206" s="2"/>
      <c r="Q206" s="2"/>
      <c r="R206" s="2"/>
    </row>
    <row r="207" spans="1:18" ht="13.5" x14ac:dyDescent="0.25">
      <c r="A207" s="2"/>
      <c r="B207" s="2"/>
      <c r="C207" s="2"/>
      <c r="D207" s="2"/>
      <c r="E207" s="2"/>
      <c r="F207" s="2"/>
      <c r="G207" s="2"/>
      <c r="H207" s="2"/>
      <c r="I207" s="2"/>
      <c r="J207" s="2"/>
      <c r="K207" s="2"/>
      <c r="L207" s="2"/>
      <c r="M207" s="2"/>
      <c r="N207" s="2"/>
      <c r="O207" s="2"/>
      <c r="P207" s="2"/>
      <c r="Q207" s="2"/>
      <c r="R207" s="2"/>
    </row>
    <row r="208" spans="1:18" ht="13.5" x14ac:dyDescent="0.25">
      <c r="A208" s="2"/>
      <c r="B208" s="2"/>
      <c r="C208" s="2"/>
      <c r="D208" s="2"/>
      <c r="E208" s="2"/>
      <c r="F208" s="2"/>
      <c r="G208" s="2"/>
      <c r="H208" s="2"/>
      <c r="I208" s="2"/>
      <c r="J208" s="2"/>
      <c r="K208" s="2"/>
      <c r="L208" s="2"/>
      <c r="M208" s="2"/>
      <c r="N208" s="2"/>
      <c r="O208" s="2"/>
      <c r="P208" s="2"/>
      <c r="Q208" s="2"/>
      <c r="R208" s="2"/>
    </row>
    <row r="209" spans="1:18" ht="13.5" x14ac:dyDescent="0.25">
      <c r="A209" s="2"/>
      <c r="B209" s="2"/>
      <c r="C209" s="2"/>
      <c r="D209" s="2"/>
      <c r="E209" s="2"/>
      <c r="F209" s="2"/>
      <c r="G209" s="2"/>
      <c r="H209" s="2"/>
      <c r="I209" s="2"/>
      <c r="J209" s="2"/>
      <c r="K209" s="2"/>
      <c r="L209" s="2"/>
      <c r="M209" s="2"/>
      <c r="N209" s="2"/>
      <c r="O209" s="2"/>
      <c r="P209" s="2"/>
      <c r="Q209" s="2"/>
      <c r="R209" s="2"/>
    </row>
    <row r="210" spans="1:18" ht="13.5" x14ac:dyDescent="0.25">
      <c r="A210" s="2"/>
      <c r="B210" s="2"/>
      <c r="C210" s="2"/>
      <c r="D210" s="2"/>
      <c r="E210" s="2"/>
      <c r="F210" s="2"/>
      <c r="G210" s="2"/>
      <c r="H210" s="2"/>
      <c r="I210" s="2"/>
      <c r="J210" s="2"/>
      <c r="K210" s="2"/>
      <c r="L210" s="2"/>
      <c r="M210" s="2"/>
      <c r="N210" s="2"/>
      <c r="O210" s="2"/>
      <c r="P210" s="2"/>
      <c r="Q210" s="2"/>
      <c r="R210" s="2"/>
    </row>
    <row r="211" spans="1:18" ht="13.5" x14ac:dyDescent="0.25">
      <c r="A211" s="2"/>
      <c r="B211" s="2"/>
      <c r="C211" s="2"/>
      <c r="D211" s="2"/>
      <c r="E211" s="2"/>
      <c r="F211" s="2"/>
      <c r="G211" s="2"/>
      <c r="H211" s="2"/>
      <c r="I211" s="2"/>
      <c r="J211" s="2"/>
      <c r="K211" s="2"/>
      <c r="L211" s="2"/>
      <c r="M211" s="2"/>
      <c r="N211" s="2"/>
      <c r="O211" s="2"/>
      <c r="P211" s="2"/>
      <c r="Q211" s="2"/>
      <c r="R211" s="2"/>
    </row>
    <row r="212" spans="1:18" ht="13.5" x14ac:dyDescent="0.25">
      <c r="A212" s="2"/>
      <c r="B212" s="2"/>
      <c r="C212" s="2"/>
      <c r="D212" s="2"/>
      <c r="E212" s="2"/>
      <c r="F212" s="2"/>
      <c r="G212" s="2"/>
      <c r="H212" s="2"/>
      <c r="I212" s="2"/>
      <c r="J212" s="2"/>
      <c r="K212" s="2"/>
      <c r="L212" s="2"/>
      <c r="M212" s="2"/>
      <c r="N212" s="2"/>
      <c r="O212" s="2"/>
      <c r="P212" s="2"/>
      <c r="Q212" s="2"/>
      <c r="R212" s="2"/>
    </row>
    <row r="213" spans="1:18" ht="13.5" x14ac:dyDescent="0.25">
      <c r="A213" s="2"/>
      <c r="B213" s="2"/>
      <c r="C213" s="2"/>
      <c r="D213" s="2"/>
      <c r="E213" s="2"/>
      <c r="F213" s="2"/>
      <c r="G213" s="2"/>
      <c r="H213" s="2"/>
      <c r="I213" s="2"/>
      <c r="J213" s="2"/>
      <c r="K213" s="2"/>
      <c r="L213" s="2"/>
      <c r="M213" s="2"/>
      <c r="N213" s="2"/>
      <c r="O213" s="2"/>
      <c r="P213" s="2"/>
      <c r="Q213" s="2"/>
      <c r="R213" s="2"/>
    </row>
    <row r="214" spans="1:18" ht="13.5" x14ac:dyDescent="0.25">
      <c r="A214" s="2"/>
      <c r="B214" s="2"/>
      <c r="C214" s="2"/>
      <c r="D214" s="2"/>
      <c r="E214" s="2"/>
      <c r="F214" s="2"/>
      <c r="G214" s="2"/>
      <c r="H214" s="2"/>
      <c r="I214" s="2"/>
      <c r="J214" s="2"/>
      <c r="K214" s="2"/>
      <c r="L214" s="2"/>
      <c r="M214" s="2"/>
      <c r="N214" s="2"/>
      <c r="O214" s="2"/>
      <c r="P214" s="2"/>
      <c r="Q214" s="2"/>
      <c r="R214" s="2"/>
    </row>
    <row r="215" spans="1:18" ht="13.5" x14ac:dyDescent="0.25">
      <c r="A215" s="2"/>
      <c r="B215" s="2"/>
      <c r="C215" s="2"/>
      <c r="D215" s="2"/>
      <c r="E215" s="2"/>
      <c r="F215" s="2"/>
      <c r="G215" s="2"/>
      <c r="H215" s="2"/>
      <c r="I215" s="2"/>
      <c r="J215" s="2"/>
      <c r="K215" s="2"/>
      <c r="L215" s="2"/>
      <c r="M215" s="2"/>
      <c r="N215" s="2"/>
      <c r="O215" s="2"/>
      <c r="P215" s="2"/>
      <c r="Q215" s="2"/>
      <c r="R215" s="2"/>
    </row>
    <row r="216" spans="1:18" ht="13.5" x14ac:dyDescent="0.25">
      <c r="A216" s="2"/>
      <c r="B216" s="2"/>
      <c r="C216" s="2"/>
      <c r="D216" s="2"/>
      <c r="E216" s="2"/>
      <c r="F216" s="2"/>
      <c r="G216" s="2"/>
      <c r="H216" s="2"/>
      <c r="I216" s="2"/>
      <c r="J216" s="2"/>
      <c r="K216" s="2"/>
      <c r="L216" s="2"/>
      <c r="M216" s="2"/>
      <c r="N216" s="2"/>
      <c r="O216" s="2"/>
      <c r="P216" s="2"/>
      <c r="Q216" s="2"/>
      <c r="R216" s="2"/>
    </row>
    <row r="217" spans="1:18" ht="13.5" x14ac:dyDescent="0.25">
      <c r="A217" s="2"/>
      <c r="B217" s="2"/>
      <c r="C217" s="2"/>
      <c r="D217" s="2"/>
      <c r="E217" s="2"/>
      <c r="F217" s="2"/>
      <c r="G217" s="2"/>
      <c r="H217" s="2"/>
      <c r="I217" s="2"/>
      <c r="J217" s="2"/>
      <c r="K217" s="2"/>
      <c r="L217" s="2"/>
      <c r="M217" s="2"/>
      <c r="N217" s="2"/>
      <c r="O217" s="2"/>
      <c r="P217" s="2"/>
      <c r="Q217" s="2"/>
      <c r="R217" s="2"/>
    </row>
    <row r="218" spans="1:18" ht="13.5" x14ac:dyDescent="0.25">
      <c r="A218" s="2"/>
      <c r="B218" s="2"/>
      <c r="C218" s="2"/>
      <c r="D218" s="2"/>
      <c r="E218" s="2"/>
      <c r="F218" s="2"/>
      <c r="G218" s="2"/>
      <c r="H218" s="2"/>
      <c r="I218" s="2"/>
      <c r="J218" s="2"/>
      <c r="K218" s="2"/>
      <c r="L218" s="2"/>
      <c r="M218" s="2"/>
      <c r="N218" s="2"/>
      <c r="O218" s="2"/>
      <c r="P218" s="2"/>
      <c r="Q218" s="2"/>
      <c r="R218" s="2"/>
    </row>
    <row r="219" spans="1:18" ht="13.5" x14ac:dyDescent="0.25">
      <c r="A219" s="2"/>
      <c r="B219" s="2"/>
      <c r="C219" s="2"/>
      <c r="D219" s="2"/>
      <c r="E219" s="2"/>
      <c r="F219" s="2"/>
      <c r="G219" s="2"/>
      <c r="H219" s="2"/>
      <c r="I219" s="2"/>
      <c r="J219" s="2"/>
      <c r="K219" s="2"/>
      <c r="L219" s="2"/>
      <c r="M219" s="2"/>
      <c r="N219" s="2"/>
      <c r="O219" s="2"/>
      <c r="P219" s="2"/>
      <c r="Q219" s="2"/>
      <c r="R219" s="2"/>
    </row>
    <row r="220" spans="1:18" ht="13.5" x14ac:dyDescent="0.25">
      <c r="A220" s="2"/>
      <c r="B220" s="2"/>
      <c r="C220" s="2"/>
      <c r="D220" s="2"/>
      <c r="E220" s="2"/>
      <c r="F220" s="2"/>
      <c r="G220" s="2"/>
      <c r="H220" s="2"/>
      <c r="I220" s="2"/>
      <c r="J220" s="2"/>
      <c r="K220" s="2"/>
      <c r="L220" s="2"/>
      <c r="M220" s="2"/>
      <c r="N220" s="2"/>
      <c r="O220" s="2"/>
      <c r="P220" s="2"/>
      <c r="Q220" s="2"/>
      <c r="R220" s="2"/>
    </row>
    <row r="221" spans="1:18" ht="13.5" x14ac:dyDescent="0.25">
      <c r="A221" s="2"/>
      <c r="B221" s="2"/>
      <c r="C221" s="2"/>
      <c r="D221" s="2"/>
      <c r="E221" s="2"/>
      <c r="F221" s="2"/>
      <c r="G221" s="2"/>
      <c r="H221" s="2"/>
      <c r="I221" s="2"/>
      <c r="J221" s="2"/>
      <c r="K221" s="2"/>
      <c r="L221" s="2"/>
      <c r="M221" s="2"/>
      <c r="N221" s="2"/>
      <c r="O221" s="2"/>
      <c r="P221" s="2"/>
      <c r="Q221" s="2"/>
      <c r="R221" s="2"/>
    </row>
    <row r="222" spans="1:18" ht="13.5" x14ac:dyDescent="0.25">
      <c r="A222" s="2"/>
      <c r="B222" s="2"/>
      <c r="C222" s="2"/>
      <c r="D222" s="2"/>
      <c r="E222" s="2"/>
      <c r="F222" s="2"/>
      <c r="G222" s="2"/>
      <c r="H222" s="2"/>
      <c r="I222" s="2"/>
      <c r="J222" s="2"/>
      <c r="K222" s="2"/>
      <c r="L222" s="2"/>
      <c r="M222" s="2"/>
      <c r="N222" s="2"/>
      <c r="O222" s="2"/>
      <c r="P222" s="2"/>
      <c r="Q222" s="2"/>
      <c r="R222" s="2"/>
    </row>
    <row r="223" spans="1:18" ht="13.5" x14ac:dyDescent="0.25">
      <c r="A223" s="2"/>
      <c r="B223" s="2"/>
      <c r="C223" s="2"/>
      <c r="D223" s="2"/>
      <c r="E223" s="2"/>
      <c r="F223" s="2"/>
      <c r="G223" s="2"/>
      <c r="H223" s="2"/>
      <c r="I223" s="2"/>
      <c r="J223" s="2"/>
      <c r="K223" s="2"/>
      <c r="L223" s="2"/>
      <c r="M223" s="2"/>
      <c r="N223" s="2"/>
      <c r="O223" s="2"/>
      <c r="P223" s="2"/>
      <c r="Q223" s="2"/>
      <c r="R223" s="2"/>
    </row>
    <row r="224" spans="1:18" ht="13.5" x14ac:dyDescent="0.25">
      <c r="A224" s="2"/>
      <c r="B224" s="2"/>
      <c r="C224" s="2"/>
      <c r="D224" s="2"/>
      <c r="E224" s="2"/>
      <c r="F224" s="2"/>
      <c r="G224" s="2"/>
      <c r="H224" s="2"/>
      <c r="I224" s="2"/>
      <c r="J224" s="2"/>
      <c r="K224" s="2"/>
      <c r="L224" s="2"/>
      <c r="M224" s="2"/>
      <c r="N224" s="2"/>
      <c r="O224" s="2"/>
      <c r="P224" s="2"/>
      <c r="Q224" s="2"/>
      <c r="R224" s="2"/>
    </row>
    <row r="225" spans="1:18" ht="13.5" x14ac:dyDescent="0.25">
      <c r="A225" s="2"/>
      <c r="B225" s="2"/>
      <c r="C225" s="2"/>
      <c r="D225" s="2"/>
      <c r="E225" s="2"/>
      <c r="F225" s="2"/>
      <c r="G225" s="2"/>
      <c r="H225" s="2"/>
      <c r="I225" s="2"/>
      <c r="J225" s="2"/>
      <c r="K225" s="2"/>
      <c r="L225" s="2"/>
      <c r="M225" s="2"/>
      <c r="N225" s="2"/>
      <c r="O225" s="2"/>
      <c r="P225" s="2"/>
      <c r="Q225" s="2"/>
      <c r="R225" s="2"/>
    </row>
    <row r="226" spans="1:18" ht="13.5" x14ac:dyDescent="0.25">
      <c r="A226" s="2"/>
      <c r="B226" s="2"/>
      <c r="C226" s="2"/>
      <c r="D226" s="2"/>
      <c r="E226" s="2"/>
      <c r="F226" s="2"/>
      <c r="G226" s="2"/>
      <c r="H226" s="2"/>
      <c r="I226" s="2"/>
      <c r="J226" s="2"/>
      <c r="K226" s="2"/>
      <c r="L226" s="2"/>
      <c r="M226" s="2"/>
      <c r="N226" s="2"/>
      <c r="O226" s="2"/>
      <c r="P226" s="2"/>
      <c r="Q226" s="2"/>
      <c r="R226" s="2"/>
    </row>
    <row r="227" spans="1:18" ht="13.5" x14ac:dyDescent="0.25">
      <c r="A227" s="2"/>
      <c r="B227" s="2"/>
      <c r="C227" s="2"/>
      <c r="D227" s="2"/>
      <c r="E227" s="2"/>
      <c r="F227" s="2"/>
      <c r="G227" s="2"/>
      <c r="H227" s="2"/>
      <c r="I227" s="2"/>
      <c r="J227" s="2"/>
      <c r="K227" s="2"/>
      <c r="L227" s="2"/>
      <c r="M227" s="2"/>
      <c r="N227" s="2"/>
      <c r="O227" s="2"/>
      <c r="P227" s="2"/>
      <c r="Q227" s="2"/>
      <c r="R227" s="2"/>
    </row>
    <row r="228" spans="1:18" ht="13.5" x14ac:dyDescent="0.25">
      <c r="A228" s="2"/>
      <c r="B228" s="2"/>
      <c r="C228" s="2"/>
      <c r="D228" s="2"/>
      <c r="E228" s="2"/>
      <c r="F228" s="2"/>
      <c r="G228" s="2"/>
      <c r="H228" s="2"/>
      <c r="I228" s="2"/>
      <c r="J228" s="2"/>
      <c r="K228" s="2"/>
      <c r="L228" s="2"/>
      <c r="M228" s="2"/>
      <c r="N228" s="2"/>
      <c r="O228" s="2"/>
      <c r="P228" s="2"/>
      <c r="Q228" s="2"/>
      <c r="R228" s="2"/>
    </row>
    <row r="229" spans="1:18" ht="13.5" x14ac:dyDescent="0.25">
      <c r="A229" s="2"/>
      <c r="B229" s="2"/>
      <c r="C229" s="2"/>
      <c r="D229" s="2"/>
      <c r="E229" s="2"/>
      <c r="F229" s="2"/>
      <c r="G229" s="2"/>
      <c r="H229" s="2"/>
      <c r="I229" s="2"/>
      <c r="J229" s="2"/>
      <c r="K229" s="2"/>
      <c r="L229" s="2"/>
      <c r="M229" s="2"/>
      <c r="N229" s="2"/>
      <c r="O229" s="2"/>
      <c r="P229" s="2"/>
      <c r="Q229" s="2"/>
      <c r="R229" s="2"/>
    </row>
    <row r="230" spans="1:18" ht="13.5" x14ac:dyDescent="0.25">
      <c r="A230" s="2"/>
      <c r="B230" s="2"/>
      <c r="C230" s="2"/>
      <c r="D230" s="2"/>
      <c r="E230" s="2"/>
      <c r="F230" s="2"/>
      <c r="G230" s="2"/>
      <c r="H230" s="2"/>
      <c r="I230" s="2"/>
      <c r="J230" s="2"/>
      <c r="K230" s="2"/>
      <c r="L230" s="2"/>
      <c r="M230" s="2"/>
      <c r="N230" s="2"/>
      <c r="O230" s="2"/>
      <c r="P230" s="2"/>
      <c r="Q230" s="2"/>
      <c r="R230" s="2"/>
    </row>
    <row r="231" spans="1:18" ht="13.5" x14ac:dyDescent="0.25">
      <c r="A231" s="2"/>
      <c r="B231" s="2"/>
      <c r="C231" s="2"/>
      <c r="D231" s="2"/>
      <c r="E231" s="2"/>
      <c r="F231" s="2"/>
      <c r="G231" s="2"/>
      <c r="H231" s="2"/>
      <c r="I231" s="2"/>
      <c r="J231" s="2"/>
      <c r="K231" s="2"/>
      <c r="L231" s="2"/>
      <c r="M231" s="2"/>
      <c r="N231" s="2"/>
      <c r="O231" s="2"/>
      <c r="P231" s="2"/>
      <c r="Q231" s="2"/>
      <c r="R231" s="2"/>
    </row>
    <row r="232" spans="1:18" ht="13.5" x14ac:dyDescent="0.25">
      <c r="A232" s="2"/>
      <c r="B232" s="2"/>
      <c r="C232" s="2"/>
      <c r="D232" s="2"/>
      <c r="E232" s="2"/>
      <c r="F232" s="2"/>
      <c r="G232" s="2"/>
      <c r="H232" s="2"/>
      <c r="I232" s="2"/>
      <c r="J232" s="2"/>
      <c r="K232" s="2"/>
      <c r="L232" s="2"/>
      <c r="M232" s="2"/>
      <c r="N232" s="2"/>
      <c r="O232" s="2"/>
      <c r="P232" s="2"/>
      <c r="Q232" s="2"/>
      <c r="R232" s="2"/>
    </row>
    <row r="233" spans="1:18" ht="13.5" x14ac:dyDescent="0.25">
      <c r="A233" s="2"/>
      <c r="B233" s="2"/>
      <c r="C233" s="2"/>
      <c r="D233" s="2"/>
      <c r="E233" s="2"/>
      <c r="F233" s="2"/>
      <c r="G233" s="2"/>
      <c r="H233" s="2"/>
      <c r="I233" s="2"/>
      <c r="J233" s="2"/>
      <c r="K233" s="2"/>
      <c r="L233" s="2"/>
      <c r="M233" s="2"/>
      <c r="N233" s="2"/>
      <c r="O233" s="2"/>
      <c r="P233" s="2"/>
      <c r="Q233" s="2"/>
      <c r="R233" s="2"/>
    </row>
    <row r="234" spans="1:18" ht="13.5" x14ac:dyDescent="0.25">
      <c r="A234" s="2"/>
      <c r="B234" s="2"/>
      <c r="C234" s="2"/>
      <c r="D234" s="2"/>
      <c r="E234" s="2"/>
      <c r="F234" s="2"/>
      <c r="G234" s="2"/>
      <c r="H234" s="2"/>
      <c r="I234" s="2"/>
      <c r="J234" s="2"/>
      <c r="K234" s="2"/>
      <c r="L234" s="2"/>
      <c r="M234" s="2"/>
      <c r="N234" s="2"/>
      <c r="O234" s="2"/>
      <c r="P234" s="2"/>
      <c r="Q234" s="2"/>
      <c r="R234" s="2"/>
    </row>
    <row r="235" spans="1:18" ht="13.5" x14ac:dyDescent="0.25">
      <c r="A235" s="2"/>
      <c r="B235" s="2"/>
      <c r="C235" s="2"/>
      <c r="D235" s="2"/>
      <c r="E235" s="2"/>
      <c r="F235" s="2"/>
      <c r="G235" s="2"/>
      <c r="H235" s="2"/>
      <c r="I235" s="2"/>
      <c r="J235" s="2"/>
      <c r="K235" s="2"/>
      <c r="L235" s="2"/>
      <c r="M235" s="2"/>
      <c r="N235" s="2"/>
      <c r="O235" s="2"/>
      <c r="P235" s="2"/>
      <c r="Q235" s="2"/>
      <c r="R235" s="2"/>
    </row>
    <row r="236" spans="1:18" ht="13.5" x14ac:dyDescent="0.25">
      <c r="A236" s="2"/>
      <c r="B236" s="2"/>
      <c r="C236" s="2"/>
      <c r="D236" s="2"/>
      <c r="E236" s="2"/>
      <c r="F236" s="2"/>
      <c r="G236" s="2"/>
      <c r="H236" s="2"/>
      <c r="I236" s="2"/>
      <c r="J236" s="2"/>
      <c r="K236" s="2"/>
      <c r="L236" s="2"/>
      <c r="M236" s="2"/>
      <c r="N236" s="2"/>
      <c r="O236" s="2"/>
      <c r="P236" s="2"/>
      <c r="Q236" s="2"/>
      <c r="R236" s="2"/>
    </row>
    <row r="237" spans="1:18" ht="13.5" x14ac:dyDescent="0.25">
      <c r="A237" s="2"/>
      <c r="B237" s="2"/>
      <c r="C237" s="2"/>
      <c r="D237" s="2"/>
      <c r="E237" s="2"/>
      <c r="F237" s="2"/>
      <c r="G237" s="2"/>
      <c r="H237" s="2"/>
      <c r="I237" s="2"/>
      <c r="J237" s="2"/>
      <c r="K237" s="2"/>
      <c r="L237" s="2"/>
      <c r="M237" s="2"/>
      <c r="N237" s="2"/>
      <c r="O237" s="2"/>
      <c r="P237" s="2"/>
      <c r="Q237" s="2"/>
      <c r="R237" s="2"/>
    </row>
    <row r="238" spans="1:18" ht="13.5" x14ac:dyDescent="0.25">
      <c r="A238" s="2"/>
      <c r="B238" s="2"/>
      <c r="C238" s="2"/>
      <c r="D238" s="2"/>
      <c r="E238" s="2"/>
      <c r="F238" s="2"/>
      <c r="G238" s="2"/>
      <c r="H238" s="2"/>
      <c r="I238" s="2"/>
      <c r="J238" s="2"/>
      <c r="K238" s="2"/>
      <c r="L238" s="2"/>
      <c r="M238" s="2"/>
      <c r="N238" s="2"/>
      <c r="O238" s="2"/>
      <c r="P238" s="2"/>
      <c r="Q238" s="2"/>
      <c r="R238" s="2"/>
    </row>
    <row r="239" spans="1:18" ht="13.5" x14ac:dyDescent="0.25">
      <c r="A239" s="2"/>
      <c r="B239" s="2"/>
      <c r="C239" s="2"/>
      <c r="D239" s="2"/>
      <c r="E239" s="2"/>
      <c r="F239" s="2"/>
      <c r="G239" s="2"/>
      <c r="H239" s="2"/>
      <c r="I239" s="2"/>
      <c r="J239" s="2"/>
      <c r="K239" s="2"/>
      <c r="L239" s="2"/>
      <c r="M239" s="2"/>
      <c r="N239" s="2"/>
      <c r="O239" s="2"/>
      <c r="P239" s="2"/>
      <c r="Q239" s="2"/>
      <c r="R239" s="2"/>
    </row>
    <row r="240" spans="1:18" ht="13.5" x14ac:dyDescent="0.25">
      <c r="A240" s="2"/>
      <c r="B240" s="2"/>
      <c r="C240" s="2"/>
      <c r="D240" s="2"/>
      <c r="E240" s="2"/>
      <c r="F240" s="2"/>
      <c r="G240" s="2"/>
      <c r="H240" s="2"/>
      <c r="I240" s="2"/>
      <c r="J240" s="2"/>
      <c r="K240" s="2"/>
      <c r="L240" s="2"/>
      <c r="M240" s="2"/>
      <c r="N240" s="2"/>
      <c r="O240" s="2"/>
      <c r="P240" s="2"/>
      <c r="Q240" s="2"/>
      <c r="R240" s="2"/>
    </row>
    <row r="241" spans="1:18" ht="13.5" x14ac:dyDescent="0.25">
      <c r="A241" s="2"/>
      <c r="B241" s="2"/>
      <c r="C241" s="2"/>
      <c r="D241" s="2"/>
      <c r="E241" s="2"/>
      <c r="F241" s="2"/>
      <c r="G241" s="2"/>
      <c r="H241" s="2"/>
      <c r="I241" s="2"/>
      <c r="J241" s="2"/>
      <c r="K241" s="2"/>
      <c r="L241" s="2"/>
      <c r="M241" s="2"/>
      <c r="N241" s="2"/>
      <c r="O241" s="2"/>
      <c r="P241" s="2"/>
      <c r="Q241" s="2"/>
      <c r="R241" s="2"/>
    </row>
    <row r="242" spans="1:18" ht="13.5" x14ac:dyDescent="0.25">
      <c r="A242" s="2"/>
      <c r="B242" s="2"/>
      <c r="C242" s="2"/>
      <c r="D242" s="2"/>
      <c r="E242" s="2"/>
      <c r="F242" s="2"/>
      <c r="G242" s="2"/>
      <c r="H242" s="2"/>
      <c r="I242" s="2"/>
      <c r="J242" s="2"/>
      <c r="K242" s="2"/>
      <c r="L242" s="2"/>
      <c r="M242" s="2"/>
      <c r="N242" s="2"/>
      <c r="O242" s="2"/>
      <c r="P242" s="2"/>
      <c r="Q242" s="2"/>
      <c r="R242" s="2"/>
    </row>
    <row r="243" spans="1:18" ht="13.5" x14ac:dyDescent="0.25">
      <c r="A243" s="2"/>
      <c r="B243" s="2"/>
      <c r="C243" s="2"/>
      <c r="D243" s="2"/>
      <c r="E243" s="2"/>
      <c r="F243" s="2"/>
      <c r="G243" s="2"/>
      <c r="H243" s="2"/>
      <c r="I243" s="2"/>
      <c r="J243" s="2"/>
      <c r="K243" s="2"/>
      <c r="L243" s="2"/>
      <c r="M243" s="2"/>
      <c r="N243" s="2"/>
      <c r="O243" s="2"/>
      <c r="P243" s="2"/>
      <c r="Q243" s="2"/>
      <c r="R243" s="2"/>
    </row>
    <row r="244" spans="1:18" ht="13.5" x14ac:dyDescent="0.25">
      <c r="A244" s="2"/>
      <c r="B244" s="2"/>
      <c r="C244" s="2"/>
      <c r="D244" s="2"/>
      <c r="E244" s="2"/>
      <c r="F244" s="2"/>
      <c r="G244" s="2"/>
      <c r="H244" s="2"/>
      <c r="I244" s="2"/>
      <c r="J244" s="2"/>
      <c r="K244" s="2"/>
      <c r="L244" s="2"/>
      <c r="M244" s="2"/>
      <c r="N244" s="2"/>
      <c r="O244" s="2"/>
      <c r="P244" s="2"/>
      <c r="Q244" s="2"/>
      <c r="R244" s="2"/>
    </row>
    <row r="245" spans="1:18" ht="13.5" x14ac:dyDescent="0.25">
      <c r="A245" s="2"/>
      <c r="B245" s="2"/>
      <c r="C245" s="2"/>
      <c r="D245" s="2"/>
      <c r="E245" s="2"/>
      <c r="F245" s="2"/>
      <c r="G245" s="2"/>
      <c r="H245" s="2"/>
      <c r="I245" s="2"/>
      <c r="J245" s="2"/>
      <c r="K245" s="2"/>
      <c r="L245" s="2"/>
      <c r="M245" s="2"/>
      <c r="N245" s="2"/>
      <c r="O245" s="2"/>
      <c r="P245" s="2"/>
      <c r="Q245" s="2"/>
      <c r="R245" s="2"/>
    </row>
    <row r="246" spans="1:18" ht="13.5" x14ac:dyDescent="0.25">
      <c r="A246" s="2"/>
      <c r="B246" s="2"/>
      <c r="C246" s="2"/>
      <c r="D246" s="2"/>
      <c r="E246" s="2"/>
      <c r="F246" s="2"/>
      <c r="G246" s="2"/>
      <c r="H246" s="2"/>
      <c r="I246" s="2"/>
      <c r="J246" s="2"/>
      <c r="K246" s="2"/>
      <c r="L246" s="2"/>
      <c r="M246" s="2"/>
      <c r="N246" s="2"/>
      <c r="O246" s="2"/>
      <c r="P246" s="2"/>
      <c r="Q246" s="2"/>
      <c r="R246" s="2"/>
    </row>
    <row r="247" spans="1:18" ht="13.5" x14ac:dyDescent="0.25">
      <c r="A247" s="2"/>
      <c r="B247" s="2"/>
      <c r="C247" s="2"/>
      <c r="D247" s="2"/>
      <c r="E247" s="2"/>
      <c r="F247" s="2"/>
      <c r="G247" s="2"/>
      <c r="H247" s="2"/>
      <c r="I247" s="2"/>
      <c r="J247" s="2"/>
      <c r="K247" s="2"/>
      <c r="L247" s="2"/>
      <c r="M247" s="2"/>
      <c r="N247" s="2"/>
      <c r="O247" s="2"/>
      <c r="P247" s="2"/>
      <c r="Q247" s="2"/>
      <c r="R247" s="2"/>
    </row>
    <row r="248" spans="1:18" ht="13.5" x14ac:dyDescent="0.25">
      <c r="A248" s="2"/>
      <c r="B248" s="2"/>
      <c r="C248" s="2"/>
      <c r="D248" s="2"/>
      <c r="E248" s="2"/>
      <c r="F248" s="2"/>
      <c r="G248" s="2"/>
      <c r="H248" s="2"/>
      <c r="I248" s="2"/>
      <c r="J248" s="2"/>
      <c r="K248" s="2"/>
      <c r="L248" s="2"/>
      <c r="M248" s="2"/>
      <c r="N248" s="2"/>
      <c r="O248" s="2"/>
      <c r="P248" s="2"/>
      <c r="Q248" s="2"/>
      <c r="R248" s="2"/>
    </row>
    <row r="249" spans="1:18" ht="13.5" x14ac:dyDescent="0.25">
      <c r="A249" s="2"/>
      <c r="B249" s="2"/>
      <c r="C249" s="2"/>
      <c r="D249" s="2"/>
      <c r="E249" s="2"/>
      <c r="F249" s="2"/>
      <c r="G249" s="2"/>
      <c r="H249" s="2"/>
      <c r="I249" s="2"/>
      <c r="J249" s="2"/>
      <c r="K249" s="2"/>
      <c r="L249" s="2"/>
      <c r="M249" s="2"/>
      <c r="N249" s="2"/>
      <c r="O249" s="2"/>
      <c r="P249" s="2"/>
      <c r="Q249" s="2"/>
      <c r="R249" s="2"/>
    </row>
    <row r="250" spans="1:18" ht="13.5" x14ac:dyDescent="0.25">
      <c r="A250" s="2"/>
      <c r="B250" s="2"/>
      <c r="C250" s="2"/>
      <c r="D250" s="2"/>
      <c r="E250" s="2"/>
      <c r="F250" s="2"/>
      <c r="G250" s="2"/>
      <c r="H250" s="2"/>
      <c r="I250" s="2"/>
      <c r="J250" s="2"/>
      <c r="K250" s="2"/>
      <c r="L250" s="2"/>
      <c r="M250" s="2"/>
      <c r="N250" s="2"/>
      <c r="O250" s="2"/>
      <c r="P250" s="2"/>
      <c r="Q250" s="2"/>
      <c r="R250" s="2"/>
    </row>
    <row r="251" spans="1:18" ht="13.5" x14ac:dyDescent="0.25">
      <c r="A251" s="2"/>
      <c r="B251" s="2"/>
      <c r="C251" s="2"/>
      <c r="D251" s="2"/>
      <c r="E251" s="2"/>
      <c r="F251" s="2"/>
      <c r="G251" s="2"/>
      <c r="H251" s="2"/>
      <c r="I251" s="2"/>
      <c r="J251" s="2"/>
      <c r="K251" s="2"/>
      <c r="L251" s="2"/>
      <c r="M251" s="2"/>
      <c r="N251" s="2"/>
      <c r="O251" s="2"/>
      <c r="P251" s="2"/>
      <c r="Q251" s="2"/>
      <c r="R251" s="2"/>
    </row>
    <row r="252" spans="1:18" ht="13.5" x14ac:dyDescent="0.25">
      <c r="A252" s="2"/>
      <c r="B252" s="2"/>
      <c r="C252" s="2"/>
      <c r="D252" s="2"/>
      <c r="E252" s="2"/>
      <c r="F252" s="2"/>
      <c r="G252" s="2"/>
      <c r="H252" s="2"/>
      <c r="I252" s="2"/>
      <c r="J252" s="2"/>
      <c r="K252" s="2"/>
      <c r="L252" s="2"/>
      <c r="M252" s="2"/>
      <c r="N252" s="2"/>
      <c r="O252" s="2"/>
      <c r="P252" s="2"/>
      <c r="Q252" s="2"/>
      <c r="R252" s="2"/>
    </row>
    <row r="253" spans="1:18" ht="13.5" x14ac:dyDescent="0.25">
      <c r="A253" s="2"/>
      <c r="B253" s="2"/>
      <c r="C253" s="2"/>
      <c r="D253" s="2"/>
      <c r="E253" s="2"/>
      <c r="F253" s="2"/>
      <c r="G253" s="2"/>
      <c r="H253" s="2"/>
      <c r="I253" s="2"/>
      <c r="J253" s="2"/>
      <c r="K253" s="2"/>
      <c r="L253" s="2"/>
      <c r="M253" s="2"/>
      <c r="N253" s="2"/>
      <c r="O253" s="2"/>
      <c r="P253" s="2"/>
      <c r="Q253" s="2"/>
      <c r="R253" s="2"/>
    </row>
    <row r="254" spans="1:18" ht="13.5" x14ac:dyDescent="0.25">
      <c r="A254" s="2"/>
      <c r="B254" s="2"/>
      <c r="C254" s="2"/>
      <c r="D254" s="2"/>
      <c r="E254" s="2"/>
      <c r="F254" s="2"/>
      <c r="G254" s="2"/>
      <c r="H254" s="2"/>
      <c r="I254" s="2"/>
      <c r="J254" s="2"/>
      <c r="K254" s="2"/>
      <c r="L254" s="2"/>
      <c r="M254" s="2"/>
      <c r="N254" s="2"/>
      <c r="O254" s="2"/>
      <c r="P254" s="2"/>
      <c r="Q254" s="2"/>
      <c r="R254" s="2"/>
    </row>
    <row r="255" spans="1:18" ht="13.5" x14ac:dyDescent="0.25">
      <c r="A255" s="2"/>
      <c r="B255" s="2"/>
      <c r="C255" s="2"/>
      <c r="D255" s="2"/>
      <c r="E255" s="2"/>
      <c r="F255" s="2"/>
      <c r="G255" s="2"/>
      <c r="H255" s="2"/>
      <c r="I255" s="2"/>
      <c r="J255" s="2"/>
      <c r="K255" s="2"/>
      <c r="L255" s="2"/>
      <c r="M255" s="2"/>
      <c r="N255" s="2"/>
      <c r="O255" s="2"/>
      <c r="P255" s="2"/>
      <c r="Q255" s="2"/>
      <c r="R255" s="2"/>
    </row>
    <row r="256" spans="1:18" ht="13.5" x14ac:dyDescent="0.25">
      <c r="A256" s="2"/>
      <c r="B256" s="2"/>
      <c r="C256" s="2"/>
      <c r="D256" s="2"/>
      <c r="E256" s="2"/>
      <c r="F256" s="2"/>
      <c r="G256" s="2"/>
      <c r="H256" s="2"/>
      <c r="I256" s="2"/>
      <c r="J256" s="2"/>
      <c r="K256" s="2"/>
      <c r="L256" s="2"/>
      <c r="M256" s="2"/>
      <c r="N256" s="2"/>
      <c r="O256" s="2"/>
      <c r="P256" s="2"/>
      <c r="Q256" s="2"/>
      <c r="R256" s="2"/>
    </row>
    <row r="257" spans="1:18" ht="13.5" x14ac:dyDescent="0.25">
      <c r="A257" s="2"/>
      <c r="B257" s="2"/>
      <c r="C257" s="2"/>
      <c r="D257" s="2"/>
      <c r="E257" s="2"/>
      <c r="F257" s="2"/>
      <c r="G257" s="2"/>
      <c r="H257" s="2"/>
      <c r="I257" s="2"/>
      <c r="J257" s="2"/>
      <c r="K257" s="2"/>
      <c r="L257" s="2"/>
      <c r="M257" s="2"/>
      <c r="N257" s="2"/>
      <c r="O257" s="2"/>
      <c r="P257" s="2"/>
      <c r="Q257" s="2"/>
      <c r="R257" s="2"/>
    </row>
    <row r="258" spans="1:18" ht="13.5" x14ac:dyDescent="0.25">
      <c r="A258" s="2"/>
      <c r="B258" s="2"/>
      <c r="C258" s="2"/>
      <c r="D258" s="2"/>
      <c r="E258" s="2"/>
      <c r="F258" s="2"/>
      <c r="G258" s="2"/>
      <c r="H258" s="2"/>
      <c r="I258" s="2"/>
      <c r="J258" s="2"/>
      <c r="K258" s="2"/>
      <c r="L258" s="2"/>
      <c r="M258" s="2"/>
      <c r="N258" s="2"/>
      <c r="O258" s="2"/>
      <c r="P258" s="2"/>
      <c r="Q258" s="2"/>
      <c r="R258" s="2"/>
    </row>
    <row r="259" spans="1:18" ht="13.5" x14ac:dyDescent="0.25">
      <c r="A259" s="2"/>
      <c r="B259" s="2"/>
      <c r="C259" s="2"/>
      <c r="D259" s="2"/>
      <c r="E259" s="2"/>
      <c r="F259" s="2"/>
      <c r="G259" s="2"/>
      <c r="H259" s="2"/>
      <c r="I259" s="2"/>
      <c r="J259" s="2"/>
      <c r="K259" s="2"/>
      <c r="L259" s="2"/>
      <c r="M259" s="2"/>
      <c r="N259" s="2"/>
      <c r="O259" s="2"/>
      <c r="P259" s="2"/>
      <c r="Q259" s="2"/>
      <c r="R259" s="2"/>
    </row>
    <row r="260" spans="1:18" ht="13.5" x14ac:dyDescent="0.25">
      <c r="A260" s="2"/>
      <c r="B260" s="2"/>
      <c r="C260" s="2"/>
      <c r="D260" s="2"/>
      <c r="E260" s="2"/>
      <c r="F260" s="2"/>
      <c r="G260" s="2"/>
      <c r="H260" s="2"/>
      <c r="I260" s="2"/>
      <c r="J260" s="2"/>
      <c r="K260" s="2"/>
      <c r="L260" s="2"/>
      <c r="M260" s="2"/>
      <c r="N260" s="2"/>
      <c r="O260" s="2"/>
      <c r="P260" s="2"/>
      <c r="Q260" s="2"/>
      <c r="R260" s="2"/>
    </row>
    <row r="261" spans="1:18" ht="13.5" x14ac:dyDescent="0.25">
      <c r="A261" s="2"/>
      <c r="B261" s="2"/>
      <c r="C261" s="2"/>
      <c r="D261" s="2"/>
      <c r="E261" s="2"/>
      <c r="F261" s="2"/>
      <c r="G261" s="2"/>
      <c r="H261" s="2"/>
      <c r="I261" s="2"/>
      <c r="J261" s="2"/>
      <c r="K261" s="2"/>
      <c r="L261" s="2"/>
      <c r="M261" s="2"/>
      <c r="N261" s="2"/>
      <c r="O261" s="2"/>
      <c r="P261" s="2"/>
      <c r="Q261" s="2"/>
      <c r="R261" s="2"/>
    </row>
    <row r="262" spans="1:18" ht="13.5" x14ac:dyDescent="0.25">
      <c r="A262" s="2"/>
      <c r="B262" s="2"/>
      <c r="C262" s="2"/>
      <c r="D262" s="2"/>
      <c r="E262" s="2"/>
      <c r="F262" s="2"/>
      <c r="G262" s="2"/>
      <c r="H262" s="2"/>
      <c r="I262" s="2"/>
      <c r="J262" s="2"/>
      <c r="K262" s="2"/>
      <c r="L262" s="2"/>
      <c r="M262" s="2"/>
      <c r="N262" s="2"/>
      <c r="O262" s="2"/>
      <c r="P262" s="2"/>
      <c r="Q262" s="2"/>
      <c r="R262" s="2"/>
    </row>
    <row r="263" spans="1:18" ht="13.5" x14ac:dyDescent="0.25">
      <c r="A263" s="2"/>
      <c r="B263" s="2"/>
      <c r="C263" s="2"/>
      <c r="D263" s="2"/>
      <c r="E263" s="2"/>
      <c r="F263" s="2"/>
      <c r="G263" s="2"/>
      <c r="H263" s="2"/>
      <c r="I263" s="2"/>
      <c r="J263" s="2"/>
      <c r="K263" s="2"/>
      <c r="L263" s="2"/>
      <c r="M263" s="2"/>
      <c r="N263" s="2"/>
      <c r="O263" s="2"/>
      <c r="P263" s="2"/>
      <c r="Q263" s="2"/>
      <c r="R263" s="2"/>
    </row>
    <row r="264" spans="1:18" ht="13.5" x14ac:dyDescent="0.25">
      <c r="A264" s="2"/>
      <c r="B264" s="2"/>
      <c r="C264" s="2"/>
      <c r="D264" s="2"/>
      <c r="E264" s="2"/>
      <c r="F264" s="2"/>
      <c r="G264" s="2"/>
      <c r="H264" s="2"/>
      <c r="I264" s="2"/>
      <c r="J264" s="2"/>
      <c r="K264" s="2"/>
      <c r="L264" s="2"/>
      <c r="M264" s="2"/>
      <c r="N264" s="2"/>
      <c r="O264" s="2"/>
      <c r="P264" s="2"/>
      <c r="Q264" s="2"/>
      <c r="R264" s="2"/>
    </row>
    <row r="265" spans="1:18" ht="13.5" x14ac:dyDescent="0.25">
      <c r="A265" s="2"/>
      <c r="B265" s="2"/>
      <c r="C265" s="2"/>
      <c r="D265" s="2"/>
      <c r="E265" s="2"/>
      <c r="F265" s="2"/>
      <c r="G265" s="2"/>
      <c r="H265" s="2"/>
      <c r="I265" s="2"/>
      <c r="J265" s="2"/>
      <c r="K265" s="2"/>
      <c r="L265" s="2"/>
      <c r="M265" s="2"/>
      <c r="N265" s="2"/>
      <c r="O265" s="2"/>
      <c r="P265" s="2"/>
      <c r="Q265" s="2"/>
      <c r="R265" s="2"/>
    </row>
    <row r="266" spans="1:18" ht="13.5" x14ac:dyDescent="0.25">
      <c r="A266" s="2"/>
      <c r="B266" s="2"/>
      <c r="C266" s="2"/>
      <c r="D266" s="2"/>
      <c r="E266" s="2"/>
      <c r="F266" s="2"/>
      <c r="G266" s="2"/>
      <c r="H266" s="2"/>
      <c r="I266" s="2"/>
      <c r="J266" s="2"/>
      <c r="K266" s="2"/>
      <c r="L266" s="2"/>
      <c r="M266" s="2"/>
      <c r="N266" s="2"/>
      <c r="O266" s="2"/>
      <c r="P266" s="2"/>
      <c r="Q266" s="2"/>
      <c r="R266" s="2"/>
    </row>
    <row r="267" spans="1:18" ht="13.5" x14ac:dyDescent="0.25">
      <c r="A267" s="2"/>
      <c r="B267" s="2"/>
      <c r="C267" s="2"/>
      <c r="D267" s="2"/>
      <c r="E267" s="2"/>
      <c r="F267" s="2"/>
      <c r="G267" s="2"/>
      <c r="H267" s="2"/>
      <c r="I267" s="2"/>
      <c r="J267" s="2"/>
      <c r="K267" s="2"/>
      <c r="L267" s="2"/>
      <c r="M267" s="2"/>
      <c r="N267" s="2"/>
      <c r="O267" s="2"/>
      <c r="P267" s="2"/>
      <c r="Q267" s="2"/>
      <c r="R267" s="2"/>
    </row>
    <row r="268" spans="1:18" ht="13.5" x14ac:dyDescent="0.25">
      <c r="A268" s="2"/>
      <c r="B268" s="2"/>
      <c r="C268" s="2"/>
      <c r="D268" s="2"/>
      <c r="E268" s="2"/>
      <c r="F268" s="2"/>
      <c r="G268" s="2"/>
      <c r="H268" s="2"/>
      <c r="I268" s="2"/>
      <c r="J268" s="2"/>
      <c r="K268" s="2"/>
      <c r="L268" s="2"/>
      <c r="M268" s="2"/>
      <c r="N268" s="2"/>
      <c r="O268" s="2"/>
      <c r="P268" s="2"/>
      <c r="Q268" s="2"/>
      <c r="R268" s="2"/>
    </row>
    <row r="269" spans="1:18" ht="13.5" x14ac:dyDescent="0.25">
      <c r="A269" s="2"/>
      <c r="B269" s="2"/>
      <c r="C269" s="2"/>
      <c r="D269" s="2"/>
      <c r="E269" s="2"/>
      <c r="F269" s="2"/>
      <c r="G269" s="2"/>
      <c r="H269" s="2"/>
      <c r="I269" s="2"/>
      <c r="J269" s="2"/>
      <c r="K269" s="2"/>
      <c r="L269" s="2"/>
      <c r="M269" s="2"/>
      <c r="N269" s="2"/>
      <c r="O269" s="2"/>
      <c r="P269" s="2"/>
      <c r="Q269" s="2"/>
      <c r="R269" s="2"/>
    </row>
    <row r="270" spans="1:18" ht="13.5" x14ac:dyDescent="0.25">
      <c r="A270" s="2"/>
      <c r="B270" s="2"/>
      <c r="C270" s="2"/>
      <c r="D270" s="2"/>
      <c r="E270" s="2"/>
      <c r="F270" s="2"/>
      <c r="G270" s="2"/>
      <c r="H270" s="2"/>
      <c r="I270" s="2"/>
      <c r="J270" s="2"/>
      <c r="K270" s="2"/>
      <c r="L270" s="2"/>
      <c r="M270" s="2"/>
      <c r="N270" s="2"/>
      <c r="O270" s="2"/>
      <c r="P270" s="2"/>
      <c r="Q270" s="2"/>
      <c r="R270" s="2"/>
    </row>
    <row r="271" spans="1:18" ht="13.5" x14ac:dyDescent="0.25">
      <c r="A271" s="2"/>
      <c r="B271" s="2"/>
      <c r="C271" s="2"/>
      <c r="D271" s="2"/>
      <c r="E271" s="2"/>
      <c r="F271" s="2"/>
      <c r="G271" s="2"/>
      <c r="H271" s="2"/>
      <c r="I271" s="2"/>
      <c r="J271" s="2"/>
      <c r="K271" s="2"/>
      <c r="L271" s="2"/>
      <c r="M271" s="2"/>
      <c r="N271" s="2"/>
      <c r="O271" s="2"/>
      <c r="P271" s="2"/>
      <c r="Q271" s="2"/>
      <c r="R271" s="2"/>
    </row>
    <row r="272" spans="1:18" ht="13.5" x14ac:dyDescent="0.25">
      <c r="A272" s="2"/>
      <c r="B272" s="2"/>
      <c r="C272" s="2"/>
      <c r="D272" s="2"/>
      <c r="E272" s="2"/>
      <c r="F272" s="2"/>
      <c r="G272" s="2"/>
      <c r="H272" s="2"/>
      <c r="I272" s="2"/>
      <c r="J272" s="2"/>
      <c r="K272" s="2"/>
      <c r="L272" s="2"/>
      <c r="M272" s="2"/>
      <c r="N272" s="2"/>
      <c r="O272" s="2"/>
      <c r="P272" s="2"/>
      <c r="Q272" s="2"/>
      <c r="R272" s="2"/>
    </row>
    <row r="273" spans="1:18" ht="13.5" x14ac:dyDescent="0.25">
      <c r="A273" s="2"/>
      <c r="B273" s="2"/>
      <c r="C273" s="2"/>
      <c r="D273" s="2"/>
      <c r="E273" s="2"/>
      <c r="F273" s="2"/>
      <c r="G273" s="2"/>
      <c r="H273" s="2"/>
      <c r="I273" s="2"/>
      <c r="J273" s="2"/>
      <c r="K273" s="2"/>
      <c r="L273" s="2"/>
      <c r="M273" s="2"/>
      <c r="N273" s="2"/>
      <c r="O273" s="2"/>
      <c r="P273" s="2"/>
      <c r="Q273" s="2"/>
      <c r="R273" s="2"/>
    </row>
    <row r="274" spans="1:18" ht="13.5" x14ac:dyDescent="0.25">
      <c r="A274" s="2"/>
      <c r="B274" s="2"/>
      <c r="C274" s="2"/>
      <c r="D274" s="2"/>
      <c r="E274" s="2"/>
      <c r="F274" s="2"/>
      <c r="G274" s="2"/>
      <c r="H274" s="2"/>
      <c r="I274" s="2"/>
      <c r="J274" s="2"/>
      <c r="K274" s="2"/>
      <c r="L274" s="2"/>
      <c r="M274" s="2"/>
      <c r="N274" s="2"/>
      <c r="O274" s="2"/>
      <c r="P274" s="2"/>
      <c r="Q274" s="2"/>
      <c r="R274" s="2"/>
    </row>
    <row r="275" spans="1:18" ht="13.5" x14ac:dyDescent="0.25">
      <c r="A275" s="2"/>
      <c r="B275" s="2"/>
      <c r="C275" s="2"/>
      <c r="D275" s="2"/>
      <c r="E275" s="2"/>
      <c r="F275" s="2"/>
      <c r="G275" s="2"/>
      <c r="H275" s="2"/>
      <c r="I275" s="2"/>
      <c r="J275" s="2"/>
      <c r="K275" s="2"/>
      <c r="L275" s="2"/>
      <c r="M275" s="2"/>
      <c r="N275" s="2"/>
      <c r="O275" s="2"/>
      <c r="P275" s="2"/>
      <c r="Q275" s="2"/>
      <c r="R275" s="2"/>
    </row>
    <row r="276" spans="1:18" ht="13.5" x14ac:dyDescent="0.25">
      <c r="A276" s="2"/>
      <c r="B276" s="2"/>
      <c r="C276" s="2"/>
      <c r="D276" s="2"/>
      <c r="E276" s="2"/>
      <c r="F276" s="2"/>
      <c r="G276" s="2"/>
      <c r="H276" s="2"/>
      <c r="I276" s="2"/>
      <c r="J276" s="2"/>
      <c r="K276" s="2"/>
      <c r="L276" s="2"/>
      <c r="M276" s="2"/>
      <c r="N276" s="2"/>
      <c r="O276" s="2"/>
      <c r="P276" s="2"/>
      <c r="Q276" s="2"/>
      <c r="R276" s="2"/>
    </row>
    <row r="277" spans="1:18" ht="13.5" x14ac:dyDescent="0.25">
      <c r="A277" s="2"/>
      <c r="B277" s="2"/>
      <c r="C277" s="2"/>
      <c r="D277" s="2"/>
      <c r="E277" s="2"/>
      <c r="F277" s="2"/>
      <c r="G277" s="2"/>
      <c r="H277" s="2"/>
      <c r="I277" s="2"/>
      <c r="J277" s="2"/>
      <c r="K277" s="2"/>
      <c r="L277" s="2"/>
      <c r="M277" s="2"/>
      <c r="N277" s="2"/>
      <c r="O277" s="2"/>
      <c r="P277" s="2"/>
      <c r="Q277" s="2"/>
      <c r="R277" s="2"/>
    </row>
    <row r="278" spans="1:18" ht="13.5" x14ac:dyDescent="0.25">
      <c r="A278" s="2"/>
      <c r="B278" s="2"/>
      <c r="C278" s="2"/>
      <c r="D278" s="2"/>
      <c r="E278" s="2"/>
      <c r="F278" s="2"/>
      <c r="G278" s="2"/>
      <c r="H278" s="2"/>
      <c r="I278" s="2"/>
      <c r="J278" s="2"/>
      <c r="K278" s="2"/>
      <c r="L278" s="2"/>
      <c r="M278" s="2"/>
      <c r="N278" s="2"/>
      <c r="O278" s="2"/>
      <c r="P278" s="2"/>
      <c r="Q278" s="2"/>
      <c r="R278" s="2"/>
    </row>
    <row r="279" spans="1:18" ht="13.5" x14ac:dyDescent="0.25">
      <c r="A279" s="2"/>
      <c r="B279" s="2"/>
      <c r="C279" s="2"/>
      <c r="D279" s="2"/>
      <c r="E279" s="2"/>
      <c r="F279" s="2"/>
      <c r="G279" s="2"/>
      <c r="H279" s="2"/>
      <c r="I279" s="2"/>
      <c r="J279" s="2"/>
      <c r="K279" s="2"/>
      <c r="L279" s="2"/>
      <c r="M279" s="2"/>
      <c r="N279" s="2"/>
      <c r="O279" s="2"/>
      <c r="P279" s="2"/>
      <c r="Q279" s="2"/>
      <c r="R279" s="2"/>
    </row>
    <row r="280" spans="1:18" ht="13.5" x14ac:dyDescent="0.25">
      <c r="A280" s="2"/>
      <c r="B280" s="2"/>
      <c r="C280" s="2"/>
      <c r="D280" s="2"/>
      <c r="E280" s="2"/>
      <c r="F280" s="2"/>
      <c r="G280" s="2"/>
      <c r="H280" s="2"/>
      <c r="I280" s="2"/>
      <c r="J280" s="2"/>
      <c r="K280" s="2"/>
      <c r="L280" s="2"/>
      <c r="M280" s="2"/>
      <c r="N280" s="2"/>
      <c r="O280" s="2"/>
      <c r="P280" s="2"/>
      <c r="Q280" s="2"/>
      <c r="R280" s="2"/>
    </row>
    <row r="281" spans="1:18" ht="13.5" x14ac:dyDescent="0.25">
      <c r="A281" s="2"/>
      <c r="B281" s="2"/>
      <c r="C281" s="2"/>
      <c r="D281" s="2"/>
      <c r="E281" s="2"/>
      <c r="F281" s="2"/>
      <c r="G281" s="2"/>
      <c r="H281" s="2"/>
      <c r="I281" s="2"/>
      <c r="J281" s="2"/>
      <c r="K281" s="2"/>
      <c r="L281" s="2"/>
      <c r="M281" s="2"/>
      <c r="N281" s="2"/>
      <c r="O281" s="2"/>
      <c r="P281" s="2"/>
      <c r="Q281" s="2"/>
      <c r="R281" s="2"/>
    </row>
    <row r="282" spans="1:18" ht="13.5" x14ac:dyDescent="0.25">
      <c r="A282" s="2"/>
      <c r="B282" s="2"/>
      <c r="C282" s="2"/>
      <c r="D282" s="2"/>
      <c r="E282" s="2"/>
      <c r="F282" s="2"/>
      <c r="G282" s="2"/>
      <c r="H282" s="2"/>
      <c r="I282" s="2"/>
      <c r="J282" s="2"/>
      <c r="K282" s="2"/>
      <c r="L282" s="2"/>
      <c r="M282" s="2"/>
      <c r="N282" s="2"/>
      <c r="O282" s="2"/>
      <c r="P282" s="2"/>
      <c r="Q282" s="2"/>
      <c r="R282" s="2"/>
    </row>
    <row r="283" spans="1:18" ht="13.5" x14ac:dyDescent="0.25">
      <c r="A283" s="2"/>
      <c r="B283" s="2"/>
      <c r="C283" s="2"/>
      <c r="D283" s="2"/>
      <c r="E283" s="2"/>
      <c r="F283" s="2"/>
      <c r="G283" s="2"/>
      <c r="H283" s="2"/>
      <c r="I283" s="2"/>
      <c r="J283" s="2"/>
      <c r="K283" s="2"/>
      <c r="L283" s="2"/>
      <c r="M283" s="2"/>
      <c r="N283" s="2"/>
      <c r="O283" s="2"/>
      <c r="P283" s="2"/>
      <c r="Q283" s="2"/>
      <c r="R283" s="2"/>
    </row>
    <row r="284" spans="1:18" ht="13.5" x14ac:dyDescent="0.25">
      <c r="A284" s="2"/>
      <c r="B284" s="2"/>
      <c r="C284" s="2"/>
      <c r="D284" s="2"/>
      <c r="E284" s="2"/>
      <c r="F284" s="2"/>
      <c r="G284" s="2"/>
      <c r="H284" s="2"/>
      <c r="I284" s="2"/>
      <c r="J284" s="2"/>
      <c r="K284" s="2"/>
      <c r="L284" s="2"/>
      <c r="M284" s="2"/>
      <c r="N284" s="2"/>
      <c r="O284" s="2"/>
      <c r="P284" s="2"/>
      <c r="Q284" s="2"/>
      <c r="R284" s="2"/>
    </row>
    <row r="285" spans="1:18" ht="13.5" x14ac:dyDescent="0.25">
      <c r="A285" s="2"/>
      <c r="B285" s="2"/>
      <c r="C285" s="2"/>
      <c r="D285" s="2"/>
      <c r="E285" s="2"/>
      <c r="F285" s="2"/>
      <c r="G285" s="2"/>
      <c r="H285" s="2"/>
      <c r="I285" s="2"/>
      <c r="J285" s="2"/>
      <c r="K285" s="2"/>
      <c r="L285" s="2"/>
      <c r="M285" s="2"/>
      <c r="N285" s="2"/>
      <c r="O285" s="2"/>
      <c r="P285" s="2"/>
      <c r="Q285" s="2"/>
      <c r="R285" s="2"/>
    </row>
    <row r="286" spans="1:18" ht="13.5" x14ac:dyDescent="0.25">
      <c r="A286" s="2"/>
      <c r="B286" s="2"/>
      <c r="C286" s="2"/>
      <c r="D286" s="2"/>
      <c r="E286" s="2"/>
      <c r="F286" s="2"/>
      <c r="G286" s="2"/>
      <c r="H286" s="2"/>
      <c r="I286" s="2"/>
      <c r="J286" s="2"/>
      <c r="K286" s="2"/>
      <c r="L286" s="2"/>
      <c r="M286" s="2"/>
      <c r="N286" s="2"/>
      <c r="O286" s="2"/>
      <c r="P286" s="2"/>
      <c r="Q286" s="2"/>
      <c r="R286" s="2"/>
    </row>
    <row r="287" spans="1:18" ht="13.5" x14ac:dyDescent="0.25">
      <c r="A287" s="2"/>
      <c r="B287" s="2"/>
      <c r="C287" s="2"/>
      <c r="D287" s="2"/>
      <c r="E287" s="2"/>
      <c r="F287" s="2"/>
      <c r="G287" s="2"/>
      <c r="H287" s="2"/>
      <c r="I287" s="2"/>
      <c r="J287" s="2"/>
      <c r="K287" s="2"/>
      <c r="L287" s="2"/>
      <c r="M287" s="2"/>
      <c r="N287" s="2"/>
      <c r="O287" s="2"/>
      <c r="P287" s="2"/>
      <c r="Q287" s="2"/>
      <c r="R287" s="2"/>
    </row>
    <row r="288" spans="1:18" ht="13.5" x14ac:dyDescent="0.25">
      <c r="A288" s="2"/>
      <c r="B288" s="2"/>
      <c r="C288" s="2"/>
      <c r="D288" s="2"/>
      <c r="E288" s="2"/>
      <c r="F288" s="2"/>
      <c r="G288" s="2"/>
      <c r="H288" s="2"/>
      <c r="I288" s="2"/>
      <c r="J288" s="2"/>
      <c r="K288" s="2"/>
      <c r="L288" s="2"/>
      <c r="M288" s="2"/>
      <c r="N288" s="2"/>
      <c r="O288" s="2"/>
      <c r="P288" s="2"/>
      <c r="Q288" s="2"/>
      <c r="R288" s="2"/>
    </row>
    <row r="289" spans="1:18" ht="13.5" x14ac:dyDescent="0.25">
      <c r="A289" s="2"/>
      <c r="B289" s="2"/>
      <c r="C289" s="2"/>
      <c r="D289" s="2"/>
      <c r="E289" s="2"/>
      <c r="F289" s="2"/>
      <c r="G289" s="2"/>
      <c r="H289" s="2"/>
      <c r="I289" s="2"/>
      <c r="J289" s="2"/>
      <c r="K289" s="2"/>
      <c r="L289" s="2"/>
      <c r="M289" s="2"/>
      <c r="N289" s="2"/>
      <c r="O289" s="2"/>
      <c r="P289" s="2"/>
      <c r="Q289" s="2"/>
      <c r="R289" s="2"/>
    </row>
    <row r="290" spans="1:18" ht="13.5" x14ac:dyDescent="0.25">
      <c r="A290" s="2"/>
      <c r="B290" s="2"/>
      <c r="C290" s="2"/>
      <c r="D290" s="2"/>
      <c r="E290" s="2"/>
      <c r="F290" s="2"/>
      <c r="G290" s="2"/>
      <c r="H290" s="2"/>
      <c r="I290" s="2"/>
      <c r="J290" s="2"/>
      <c r="K290" s="2"/>
      <c r="L290" s="2"/>
      <c r="M290" s="2"/>
      <c r="N290" s="2"/>
      <c r="O290" s="2"/>
      <c r="P290" s="2"/>
      <c r="Q290" s="2"/>
      <c r="R290" s="2"/>
    </row>
    <row r="291" spans="1:18" ht="13.5" x14ac:dyDescent="0.25">
      <c r="A291" s="2"/>
      <c r="B291" s="2"/>
      <c r="C291" s="2"/>
      <c r="D291" s="2"/>
      <c r="E291" s="2"/>
      <c r="F291" s="2"/>
      <c r="G291" s="2"/>
      <c r="H291" s="2"/>
      <c r="I291" s="2"/>
      <c r="J291" s="2"/>
      <c r="K291" s="2"/>
      <c r="L291" s="2"/>
      <c r="M291" s="2"/>
      <c r="N291" s="2"/>
      <c r="O291" s="2"/>
      <c r="P291" s="2"/>
      <c r="Q291" s="2"/>
      <c r="R291" s="2"/>
    </row>
    <row r="292" spans="1:18" ht="13.5" x14ac:dyDescent="0.25">
      <c r="A292" s="2"/>
      <c r="B292" s="2"/>
      <c r="C292" s="2"/>
      <c r="D292" s="2"/>
      <c r="E292" s="2"/>
      <c r="F292" s="2"/>
      <c r="G292" s="2"/>
      <c r="H292" s="2"/>
      <c r="I292" s="2"/>
      <c r="J292" s="2"/>
      <c r="K292" s="2"/>
      <c r="L292" s="2"/>
      <c r="M292" s="2"/>
      <c r="N292" s="2"/>
      <c r="O292" s="2"/>
      <c r="P292" s="2"/>
      <c r="Q292" s="2"/>
      <c r="R292" s="2"/>
    </row>
    <row r="293" spans="1:18" ht="13.5" x14ac:dyDescent="0.25">
      <c r="A293" s="2"/>
      <c r="B293" s="2"/>
      <c r="C293" s="2"/>
      <c r="D293" s="2"/>
      <c r="E293" s="2"/>
      <c r="F293" s="2"/>
      <c r="G293" s="2"/>
      <c r="H293" s="2"/>
      <c r="I293" s="2"/>
      <c r="J293" s="2"/>
      <c r="K293" s="2"/>
      <c r="L293" s="2"/>
      <c r="M293" s="2"/>
      <c r="N293" s="2"/>
      <c r="O293" s="2"/>
      <c r="P293" s="2"/>
      <c r="Q293" s="2"/>
      <c r="R293" s="2"/>
    </row>
    <row r="294" spans="1:18" ht="13.5" x14ac:dyDescent="0.25">
      <c r="A294" s="2"/>
      <c r="B294" s="2"/>
      <c r="C294" s="2"/>
      <c r="D294" s="2"/>
      <c r="E294" s="2"/>
      <c r="F294" s="2"/>
      <c r="G294" s="2"/>
      <c r="H294" s="2"/>
      <c r="I294" s="2"/>
      <c r="J294" s="2"/>
      <c r="K294" s="2"/>
      <c r="L294" s="2"/>
      <c r="M294" s="2"/>
      <c r="N294" s="2"/>
      <c r="O294" s="2"/>
      <c r="P294" s="2"/>
      <c r="Q294" s="2"/>
      <c r="R294" s="2"/>
    </row>
    <row r="295" spans="1:18" ht="13.5" x14ac:dyDescent="0.25">
      <c r="A295" s="2"/>
      <c r="B295" s="2"/>
      <c r="C295" s="2"/>
      <c r="D295" s="2"/>
      <c r="E295" s="2"/>
      <c r="F295" s="2"/>
      <c r="G295" s="2"/>
      <c r="H295" s="2"/>
      <c r="I295" s="2"/>
      <c r="J295" s="2"/>
      <c r="K295" s="2"/>
      <c r="L295" s="2"/>
      <c r="M295" s="2"/>
      <c r="N295" s="2"/>
      <c r="O295" s="2"/>
      <c r="P295" s="2"/>
      <c r="Q295" s="2"/>
      <c r="R295" s="2"/>
    </row>
    <row r="296" spans="1:18" ht="13.5" x14ac:dyDescent="0.25">
      <c r="A296" s="2"/>
      <c r="B296" s="2"/>
      <c r="C296" s="2"/>
      <c r="D296" s="2"/>
      <c r="E296" s="2"/>
      <c r="F296" s="2"/>
      <c r="G296" s="2"/>
      <c r="H296" s="2"/>
      <c r="I296" s="2"/>
      <c r="J296" s="2"/>
      <c r="K296" s="2"/>
      <c r="L296" s="2"/>
      <c r="M296" s="2"/>
      <c r="N296" s="2"/>
      <c r="O296" s="2"/>
      <c r="P296" s="2"/>
      <c r="Q296" s="2"/>
      <c r="R296" s="2"/>
    </row>
    <row r="297" spans="1:18" ht="13.5" x14ac:dyDescent="0.25">
      <c r="A297" s="2"/>
      <c r="B297" s="2"/>
      <c r="C297" s="2"/>
      <c r="D297" s="2"/>
      <c r="E297" s="2"/>
      <c r="F297" s="2"/>
      <c r="G297" s="2"/>
      <c r="H297" s="2"/>
      <c r="I297" s="2"/>
      <c r="J297" s="2"/>
      <c r="K297" s="2"/>
      <c r="L297" s="2"/>
      <c r="M297" s="2"/>
      <c r="N297" s="2"/>
      <c r="O297" s="2"/>
      <c r="P297" s="2"/>
      <c r="Q297" s="2"/>
      <c r="R297" s="2"/>
    </row>
    <row r="298" spans="1:18" ht="13.5" x14ac:dyDescent="0.25">
      <c r="A298" s="2"/>
      <c r="B298" s="2"/>
      <c r="C298" s="2"/>
      <c r="D298" s="2"/>
      <c r="E298" s="2"/>
      <c r="F298" s="2"/>
      <c r="G298" s="2"/>
      <c r="H298" s="2"/>
      <c r="I298" s="2"/>
      <c r="J298" s="2"/>
      <c r="K298" s="2"/>
      <c r="L298" s="2"/>
      <c r="M298" s="2"/>
      <c r="N298" s="2"/>
      <c r="O298" s="2"/>
      <c r="P298" s="2"/>
      <c r="Q298" s="2"/>
      <c r="R298" s="2"/>
    </row>
    <row r="299" spans="1:18" ht="13.5" x14ac:dyDescent="0.25">
      <c r="A299" s="2"/>
      <c r="B299" s="2"/>
      <c r="C299" s="2"/>
      <c r="D299" s="2"/>
      <c r="E299" s="2"/>
      <c r="F299" s="2"/>
      <c r="G299" s="2"/>
      <c r="H299" s="2"/>
      <c r="I299" s="2"/>
      <c r="J299" s="2"/>
      <c r="K299" s="2"/>
      <c r="L299" s="2"/>
      <c r="M299" s="2"/>
      <c r="N299" s="2"/>
      <c r="O299" s="2"/>
      <c r="P299" s="2"/>
      <c r="Q299" s="2"/>
      <c r="R299" s="2"/>
    </row>
    <row r="300" spans="1:18" ht="13.5" x14ac:dyDescent="0.25">
      <c r="A300" s="2"/>
      <c r="B300" s="2"/>
      <c r="C300" s="2"/>
      <c r="D300" s="2"/>
      <c r="E300" s="2"/>
      <c r="F300" s="2"/>
      <c r="G300" s="2"/>
      <c r="H300" s="2"/>
      <c r="I300" s="2"/>
      <c r="J300" s="2"/>
      <c r="K300" s="2"/>
      <c r="L300" s="2"/>
      <c r="M300" s="2"/>
      <c r="N300" s="2"/>
      <c r="O300" s="2"/>
      <c r="P300" s="2"/>
      <c r="Q300" s="2"/>
      <c r="R300" s="2"/>
    </row>
    <row r="301" spans="1:18" ht="13.5" x14ac:dyDescent="0.25">
      <c r="A301" s="2"/>
      <c r="B301" s="2"/>
      <c r="C301" s="2"/>
      <c r="D301" s="2"/>
      <c r="E301" s="2"/>
      <c r="F301" s="2"/>
      <c r="G301" s="2"/>
      <c r="H301" s="2"/>
      <c r="I301" s="2"/>
      <c r="J301" s="2"/>
      <c r="K301" s="2"/>
      <c r="L301" s="2"/>
      <c r="M301" s="2"/>
      <c r="N301" s="2"/>
      <c r="O301" s="2"/>
      <c r="P301" s="2"/>
      <c r="Q301" s="2"/>
      <c r="R301" s="2"/>
    </row>
    <row r="302" spans="1:18" ht="13.5" x14ac:dyDescent="0.25">
      <c r="A302" s="2"/>
      <c r="B302" s="2"/>
      <c r="C302" s="2"/>
      <c r="D302" s="2"/>
      <c r="E302" s="2"/>
      <c r="F302" s="2"/>
      <c r="G302" s="2"/>
      <c r="H302" s="2"/>
      <c r="I302" s="2"/>
      <c r="J302" s="2"/>
      <c r="K302" s="2"/>
      <c r="L302" s="2"/>
      <c r="M302" s="2"/>
      <c r="N302" s="2"/>
      <c r="O302" s="2"/>
      <c r="P302" s="2"/>
      <c r="Q302" s="2"/>
      <c r="R302" s="2"/>
    </row>
    <row r="303" spans="1:18" ht="13.5" x14ac:dyDescent="0.25">
      <c r="A303" s="2"/>
      <c r="B303" s="2"/>
      <c r="C303" s="2"/>
      <c r="D303" s="2"/>
      <c r="E303" s="2"/>
      <c r="F303" s="2"/>
      <c r="G303" s="2"/>
      <c r="H303" s="2"/>
      <c r="I303" s="2"/>
      <c r="J303" s="2"/>
      <c r="K303" s="2"/>
      <c r="L303" s="2"/>
      <c r="M303" s="2"/>
      <c r="N303" s="2"/>
      <c r="O303" s="2"/>
      <c r="P303" s="2"/>
      <c r="Q303" s="2"/>
      <c r="R303" s="2"/>
    </row>
    <row r="304" spans="1:18" ht="13.5" x14ac:dyDescent="0.25">
      <c r="A304" s="2"/>
      <c r="B304" s="2"/>
      <c r="C304" s="2"/>
      <c r="D304" s="2"/>
      <c r="E304" s="2"/>
      <c r="F304" s="2"/>
      <c r="G304" s="2"/>
      <c r="H304" s="2"/>
      <c r="I304" s="2"/>
      <c r="J304" s="2"/>
      <c r="K304" s="2"/>
      <c r="L304" s="2"/>
      <c r="M304" s="2"/>
      <c r="N304" s="2"/>
      <c r="O304" s="2"/>
      <c r="P304" s="2"/>
      <c r="Q304" s="2"/>
      <c r="R304" s="2"/>
    </row>
    <row r="305" spans="1:18" ht="13.5" x14ac:dyDescent="0.25">
      <c r="A305" s="2"/>
      <c r="B305" s="2"/>
      <c r="C305" s="2"/>
      <c r="D305" s="2"/>
      <c r="E305" s="2"/>
      <c r="F305" s="2"/>
      <c r="G305" s="2"/>
      <c r="H305" s="2"/>
      <c r="I305" s="2"/>
      <c r="J305" s="2"/>
      <c r="K305" s="2"/>
      <c r="L305" s="2"/>
      <c r="M305" s="2"/>
      <c r="N305" s="2"/>
      <c r="O305" s="2"/>
      <c r="P305" s="2"/>
      <c r="Q305" s="2"/>
      <c r="R305" s="2"/>
    </row>
    <row r="306" spans="1:18" ht="13.5" x14ac:dyDescent="0.25">
      <c r="A306" s="2"/>
      <c r="B306" s="2"/>
      <c r="C306" s="2"/>
      <c r="D306" s="2"/>
      <c r="E306" s="2"/>
      <c r="F306" s="2"/>
      <c r="G306" s="2"/>
      <c r="H306" s="2"/>
      <c r="I306" s="2"/>
      <c r="J306" s="2"/>
      <c r="K306" s="2"/>
      <c r="L306" s="2"/>
      <c r="M306" s="2"/>
      <c r="N306" s="2"/>
      <c r="O306" s="2"/>
      <c r="P306" s="2"/>
      <c r="Q306" s="2"/>
      <c r="R306" s="2"/>
    </row>
    <row r="307" spans="1:18" ht="13.5" x14ac:dyDescent="0.25">
      <c r="A307" s="2"/>
      <c r="B307" s="2"/>
      <c r="C307" s="2"/>
      <c r="D307" s="2"/>
      <c r="E307" s="2"/>
      <c r="F307" s="2"/>
      <c r="G307" s="2"/>
      <c r="H307" s="2"/>
      <c r="I307" s="2"/>
      <c r="J307" s="2"/>
      <c r="K307" s="2"/>
      <c r="L307" s="2"/>
      <c r="M307" s="2"/>
      <c r="N307" s="2"/>
      <c r="O307" s="2"/>
      <c r="P307" s="2"/>
      <c r="Q307" s="2"/>
      <c r="R307" s="2"/>
    </row>
    <row r="308" spans="1:18" ht="13.5" x14ac:dyDescent="0.25">
      <c r="A308" s="2"/>
      <c r="B308" s="2"/>
      <c r="C308" s="2"/>
      <c r="D308" s="2"/>
      <c r="E308" s="2"/>
      <c r="F308" s="2"/>
      <c r="G308" s="2"/>
      <c r="H308" s="2"/>
      <c r="I308" s="2"/>
      <c r="J308" s="2"/>
      <c r="K308" s="2"/>
      <c r="L308" s="2"/>
      <c r="M308" s="2"/>
      <c r="N308" s="2"/>
      <c r="O308" s="2"/>
      <c r="P308" s="2"/>
      <c r="Q308" s="2"/>
      <c r="R308" s="2"/>
    </row>
    <row r="309" spans="1:18" ht="13.5" x14ac:dyDescent="0.25">
      <c r="A309" s="2"/>
      <c r="B309" s="2"/>
      <c r="C309" s="2"/>
      <c r="D309" s="2"/>
      <c r="E309" s="2"/>
      <c r="F309" s="2"/>
      <c r="G309" s="2"/>
      <c r="H309" s="2"/>
      <c r="I309" s="2"/>
      <c r="J309" s="2"/>
      <c r="K309" s="2"/>
      <c r="L309" s="2"/>
      <c r="M309" s="2"/>
      <c r="N309" s="2"/>
      <c r="O309" s="2"/>
      <c r="P309" s="2"/>
      <c r="Q309" s="2"/>
      <c r="R309" s="2"/>
    </row>
    <row r="310" spans="1:18" ht="13.5" x14ac:dyDescent="0.25">
      <c r="A310" s="2"/>
      <c r="B310" s="2"/>
      <c r="C310" s="2"/>
      <c r="D310" s="2"/>
      <c r="E310" s="2"/>
      <c r="F310" s="2"/>
      <c r="G310" s="2"/>
      <c r="H310" s="2"/>
      <c r="I310" s="2"/>
      <c r="J310" s="2"/>
      <c r="K310" s="2"/>
      <c r="L310" s="2"/>
      <c r="M310" s="2"/>
      <c r="N310" s="2"/>
      <c r="O310" s="2"/>
      <c r="P310" s="2"/>
      <c r="Q310" s="2"/>
      <c r="R310" s="2"/>
    </row>
    <row r="311" spans="1:18" ht="13.5" x14ac:dyDescent="0.25">
      <c r="A311" s="2"/>
      <c r="B311" s="2"/>
      <c r="C311" s="2"/>
      <c r="D311" s="2"/>
      <c r="E311" s="2"/>
      <c r="F311" s="2"/>
      <c r="G311" s="2"/>
      <c r="H311" s="2"/>
      <c r="I311" s="2"/>
      <c r="J311" s="2"/>
      <c r="K311" s="2"/>
      <c r="L311" s="2"/>
      <c r="M311" s="2"/>
      <c r="N311" s="2"/>
      <c r="O311" s="2"/>
      <c r="P311" s="2"/>
      <c r="Q311" s="2"/>
      <c r="R311" s="2"/>
    </row>
    <row r="312" spans="1:18" ht="13.5" x14ac:dyDescent="0.25">
      <c r="A312" s="2"/>
      <c r="B312" s="2"/>
      <c r="C312" s="2"/>
      <c r="D312" s="2"/>
      <c r="E312" s="2"/>
      <c r="F312" s="2"/>
      <c r="G312" s="2"/>
      <c r="H312" s="2"/>
      <c r="I312" s="2"/>
      <c r="J312" s="2"/>
      <c r="K312" s="2"/>
      <c r="L312" s="2"/>
      <c r="M312" s="2"/>
      <c r="N312" s="2"/>
      <c r="O312" s="2"/>
      <c r="P312" s="2"/>
      <c r="Q312" s="2"/>
      <c r="R312" s="2"/>
    </row>
    <row r="313" spans="1:18" ht="13.5" x14ac:dyDescent="0.25">
      <c r="A313" s="2"/>
      <c r="B313" s="2"/>
      <c r="C313" s="2"/>
      <c r="D313" s="2"/>
      <c r="E313" s="2"/>
      <c r="F313" s="2"/>
      <c r="G313" s="2"/>
      <c r="H313" s="2"/>
      <c r="I313" s="2"/>
      <c r="J313" s="2"/>
      <c r="K313" s="2"/>
      <c r="L313" s="2"/>
      <c r="M313" s="2"/>
      <c r="N313" s="2"/>
      <c r="O313" s="2"/>
      <c r="P313" s="2"/>
      <c r="Q313" s="2"/>
      <c r="R313" s="2"/>
    </row>
    <row r="314" spans="1:18" ht="13.5" x14ac:dyDescent="0.25">
      <c r="A314" s="2"/>
      <c r="B314" s="2"/>
      <c r="C314" s="2"/>
      <c r="D314" s="2"/>
      <c r="E314" s="2"/>
      <c r="F314" s="2"/>
      <c r="G314" s="2"/>
      <c r="H314" s="2"/>
      <c r="I314" s="2"/>
      <c r="J314" s="2"/>
      <c r="K314" s="2"/>
      <c r="L314" s="2"/>
      <c r="M314" s="2"/>
      <c r="N314" s="2"/>
      <c r="O314" s="2"/>
      <c r="P314" s="2"/>
      <c r="Q314" s="2"/>
      <c r="R314" s="2"/>
    </row>
    <row r="315" spans="1:18" ht="13.5" x14ac:dyDescent="0.25">
      <c r="A315" s="2"/>
      <c r="B315" s="2"/>
      <c r="C315" s="2"/>
      <c r="D315" s="2"/>
      <c r="E315" s="2"/>
      <c r="F315" s="2"/>
      <c r="G315" s="2"/>
      <c r="H315" s="2"/>
      <c r="I315" s="2"/>
      <c r="J315" s="2"/>
      <c r="K315" s="2"/>
      <c r="L315" s="2"/>
      <c r="M315" s="2"/>
      <c r="N315" s="2"/>
      <c r="O315" s="2"/>
      <c r="P315" s="2"/>
      <c r="Q315" s="2"/>
      <c r="R315" s="2"/>
    </row>
    <row r="316" spans="1:18" ht="13.5" x14ac:dyDescent="0.25">
      <c r="A316" s="2"/>
      <c r="B316" s="2"/>
      <c r="C316" s="2"/>
      <c r="D316" s="2"/>
      <c r="E316" s="2"/>
      <c r="F316" s="2"/>
      <c r="G316" s="2"/>
      <c r="H316" s="2"/>
      <c r="I316" s="2"/>
      <c r="J316" s="2"/>
      <c r="K316" s="2"/>
      <c r="L316" s="2"/>
      <c r="M316" s="2"/>
      <c r="N316" s="2"/>
      <c r="O316" s="2"/>
      <c r="P316" s="2"/>
      <c r="Q316" s="2"/>
      <c r="R316" s="2"/>
    </row>
    <row r="317" spans="1:18" ht="13.5" x14ac:dyDescent="0.25">
      <c r="A317" s="2"/>
      <c r="B317" s="2"/>
      <c r="C317" s="2"/>
      <c r="D317" s="2"/>
      <c r="E317" s="2"/>
      <c r="F317" s="2"/>
      <c r="G317" s="2"/>
      <c r="H317" s="2"/>
      <c r="I317" s="2"/>
      <c r="J317" s="2"/>
      <c r="K317" s="2"/>
      <c r="L317" s="2"/>
      <c r="M317" s="2"/>
      <c r="N317" s="2"/>
      <c r="O317" s="2"/>
      <c r="P317" s="2"/>
      <c r="Q317" s="2"/>
      <c r="R317" s="2"/>
    </row>
    <row r="318" spans="1:18" ht="13.5" x14ac:dyDescent="0.25">
      <c r="A318" s="2"/>
      <c r="B318" s="2"/>
      <c r="C318" s="2"/>
      <c r="D318" s="2"/>
      <c r="E318" s="2"/>
      <c r="F318" s="2"/>
      <c r="G318" s="2"/>
      <c r="H318" s="2"/>
      <c r="I318" s="2"/>
      <c r="J318" s="2"/>
      <c r="K318" s="2"/>
      <c r="L318" s="2"/>
      <c r="M318" s="2"/>
      <c r="N318" s="2"/>
      <c r="O318" s="2"/>
      <c r="P318" s="2"/>
      <c r="Q318" s="2"/>
      <c r="R318" s="2"/>
    </row>
    <row r="319" spans="1:18" ht="13.5" x14ac:dyDescent="0.25">
      <c r="A319" s="2"/>
      <c r="B319" s="2"/>
      <c r="C319" s="2"/>
      <c r="D319" s="2"/>
      <c r="E319" s="2"/>
      <c r="F319" s="2"/>
      <c r="G319" s="2"/>
      <c r="H319" s="2"/>
      <c r="I319" s="2"/>
      <c r="J319" s="2"/>
      <c r="K319" s="2"/>
      <c r="L319" s="2"/>
      <c r="M319" s="2"/>
      <c r="N319" s="2"/>
      <c r="O319" s="2"/>
      <c r="P319" s="2"/>
      <c r="Q319" s="2"/>
      <c r="R319" s="2"/>
    </row>
    <row r="320" spans="1:18" ht="13.5" x14ac:dyDescent="0.25">
      <c r="A320" s="2"/>
      <c r="B320" s="2"/>
      <c r="C320" s="2"/>
      <c r="D320" s="2"/>
      <c r="E320" s="2"/>
      <c r="F320" s="2"/>
      <c r="G320" s="2"/>
      <c r="H320" s="2"/>
      <c r="I320" s="2"/>
      <c r="J320" s="2"/>
      <c r="K320" s="2"/>
      <c r="L320" s="2"/>
      <c r="M320" s="2"/>
      <c r="N320" s="2"/>
      <c r="O320" s="2"/>
      <c r="P320" s="2"/>
      <c r="Q320" s="2"/>
      <c r="R320" s="2"/>
    </row>
    <row r="321" spans="1:18" ht="13.5" x14ac:dyDescent="0.25">
      <c r="A321" s="2"/>
      <c r="B321" s="2"/>
      <c r="C321" s="2"/>
      <c r="D321" s="2"/>
      <c r="E321" s="2"/>
      <c r="F321" s="2"/>
      <c r="G321" s="2"/>
      <c r="H321" s="2"/>
      <c r="I321" s="2"/>
      <c r="J321" s="2"/>
      <c r="K321" s="2"/>
      <c r="L321" s="2"/>
      <c r="M321" s="2"/>
      <c r="N321" s="2"/>
      <c r="O321" s="2"/>
      <c r="P321" s="2"/>
      <c r="Q321" s="2"/>
      <c r="R321" s="2"/>
    </row>
    <row r="322" spans="1:18" ht="13.5" x14ac:dyDescent="0.25">
      <c r="A322" s="2"/>
      <c r="B322" s="2"/>
      <c r="C322" s="2"/>
      <c r="D322" s="2"/>
      <c r="E322" s="2"/>
      <c r="F322" s="2"/>
      <c r="G322" s="2"/>
      <c r="H322" s="2"/>
      <c r="I322" s="2"/>
      <c r="J322" s="2"/>
      <c r="K322" s="2"/>
      <c r="L322" s="2"/>
      <c r="M322" s="2"/>
      <c r="N322" s="2"/>
      <c r="O322" s="2"/>
      <c r="P322" s="2"/>
      <c r="Q322" s="2"/>
      <c r="R322" s="2"/>
    </row>
    <row r="323" spans="1:18" ht="13.5" x14ac:dyDescent="0.25">
      <c r="A323" s="2"/>
      <c r="B323" s="2"/>
      <c r="C323" s="2"/>
      <c r="D323" s="2"/>
      <c r="E323" s="2"/>
      <c r="F323" s="2"/>
      <c r="G323" s="2"/>
      <c r="H323" s="2"/>
      <c r="I323" s="2"/>
      <c r="J323" s="2"/>
      <c r="K323" s="2"/>
      <c r="L323" s="2"/>
      <c r="M323" s="2"/>
      <c r="N323" s="2"/>
      <c r="O323" s="2"/>
      <c r="P323" s="2"/>
      <c r="Q323" s="2"/>
      <c r="R323" s="2"/>
    </row>
    <row r="324" spans="1:18" ht="13.5" x14ac:dyDescent="0.25">
      <c r="A324" s="2"/>
      <c r="B324" s="2"/>
      <c r="C324" s="2"/>
      <c r="D324" s="2"/>
      <c r="E324" s="2"/>
      <c r="F324" s="2"/>
      <c r="G324" s="2"/>
      <c r="H324" s="2"/>
      <c r="I324" s="2"/>
      <c r="J324" s="2"/>
      <c r="K324" s="2"/>
      <c r="L324" s="2"/>
      <c r="M324" s="2"/>
      <c r="N324" s="2"/>
      <c r="O324" s="2"/>
      <c r="P324" s="2"/>
      <c r="Q324" s="2"/>
      <c r="R324" s="2"/>
    </row>
    <row r="325" spans="1:18" ht="13.5" x14ac:dyDescent="0.25">
      <c r="A325" s="2"/>
      <c r="B325" s="2"/>
      <c r="C325" s="2"/>
      <c r="D325" s="2"/>
      <c r="E325" s="2"/>
      <c r="F325" s="2"/>
      <c r="G325" s="2"/>
      <c r="H325" s="2"/>
      <c r="I325" s="2"/>
      <c r="J325" s="2"/>
      <c r="K325" s="2"/>
      <c r="L325" s="2"/>
      <c r="M325" s="2"/>
      <c r="N325" s="2"/>
      <c r="O325" s="2"/>
      <c r="P325" s="2"/>
      <c r="Q325" s="2"/>
      <c r="R325" s="2"/>
    </row>
    <row r="326" spans="1:18" ht="13.5" x14ac:dyDescent="0.25">
      <c r="A326" s="2"/>
      <c r="B326" s="2"/>
      <c r="C326" s="2"/>
      <c r="D326" s="2"/>
      <c r="E326" s="2"/>
      <c r="F326" s="2"/>
      <c r="G326" s="2"/>
      <c r="H326" s="2"/>
      <c r="I326" s="2"/>
      <c r="J326" s="2"/>
      <c r="K326" s="2"/>
      <c r="L326" s="2"/>
      <c r="M326" s="2"/>
      <c r="N326" s="2"/>
      <c r="O326" s="2"/>
      <c r="P326" s="2"/>
      <c r="Q326" s="2"/>
      <c r="R326" s="2"/>
    </row>
    <row r="327" spans="1:18" ht="13.5" x14ac:dyDescent="0.25">
      <c r="A327" s="2"/>
      <c r="B327" s="2"/>
      <c r="C327" s="2"/>
      <c r="D327" s="2"/>
      <c r="E327" s="2"/>
      <c r="F327" s="2"/>
      <c r="G327" s="2"/>
      <c r="H327" s="2"/>
      <c r="I327" s="2"/>
      <c r="J327" s="2"/>
      <c r="K327" s="2"/>
      <c r="L327" s="2"/>
      <c r="M327" s="2"/>
      <c r="N327" s="2"/>
      <c r="O327" s="2"/>
      <c r="P327" s="2"/>
      <c r="Q327" s="2"/>
      <c r="R327" s="2"/>
    </row>
    <row r="328" spans="1:18" ht="13.5" x14ac:dyDescent="0.25">
      <c r="A328" s="2"/>
      <c r="B328" s="2"/>
      <c r="C328" s="2"/>
      <c r="D328" s="2"/>
      <c r="E328" s="2"/>
      <c r="F328" s="2"/>
      <c r="G328" s="2"/>
      <c r="H328" s="2"/>
      <c r="I328" s="2"/>
      <c r="J328" s="2"/>
      <c r="K328" s="2"/>
      <c r="L328" s="2"/>
      <c r="M328" s="2"/>
      <c r="N328" s="2"/>
      <c r="O328" s="2"/>
      <c r="P328" s="2"/>
      <c r="Q328" s="2"/>
      <c r="R328" s="2"/>
    </row>
    <row r="329" spans="1:18" ht="13.5" x14ac:dyDescent="0.25">
      <c r="A329" s="2"/>
      <c r="B329" s="2"/>
      <c r="C329" s="2"/>
      <c r="D329" s="2"/>
      <c r="E329" s="2"/>
      <c r="F329" s="2"/>
      <c r="G329" s="2"/>
      <c r="H329" s="2"/>
      <c r="I329" s="2"/>
      <c r="J329" s="2"/>
      <c r="K329" s="2"/>
      <c r="L329" s="2"/>
      <c r="M329" s="2"/>
      <c r="N329" s="2"/>
      <c r="O329" s="2"/>
      <c r="P329" s="2"/>
      <c r="Q329" s="2"/>
      <c r="R329" s="2"/>
    </row>
    <row r="330" spans="1:18" ht="13.5" x14ac:dyDescent="0.25">
      <c r="A330" s="2"/>
      <c r="B330" s="2"/>
      <c r="C330" s="2"/>
      <c r="D330" s="2"/>
      <c r="E330" s="2"/>
      <c r="F330" s="2"/>
      <c r="G330" s="2"/>
      <c r="H330" s="2"/>
      <c r="I330" s="2"/>
      <c r="J330" s="2"/>
      <c r="K330" s="2"/>
      <c r="L330" s="2"/>
      <c r="M330" s="2"/>
      <c r="N330" s="2"/>
      <c r="O330" s="2"/>
      <c r="P330" s="2"/>
      <c r="Q330" s="2"/>
      <c r="R330" s="2"/>
    </row>
    <row r="331" spans="1:18" ht="13.5" x14ac:dyDescent="0.25">
      <c r="A331" s="2"/>
      <c r="B331" s="2"/>
      <c r="C331" s="2"/>
      <c r="D331" s="2"/>
      <c r="E331" s="2"/>
      <c r="F331" s="2"/>
      <c r="G331" s="2"/>
      <c r="H331" s="2"/>
      <c r="I331" s="2"/>
      <c r="J331" s="2"/>
      <c r="K331" s="2"/>
      <c r="L331" s="2"/>
      <c r="M331" s="2"/>
      <c r="N331" s="2"/>
      <c r="O331" s="2"/>
      <c r="P331" s="2"/>
      <c r="Q331" s="2"/>
      <c r="R331" s="2"/>
    </row>
    <row r="332" spans="1:18" ht="13.5" x14ac:dyDescent="0.25">
      <c r="A332" s="2"/>
      <c r="B332" s="2"/>
      <c r="C332" s="2"/>
      <c r="D332" s="2"/>
      <c r="E332" s="2"/>
      <c r="F332" s="2"/>
      <c r="G332" s="2"/>
      <c r="H332" s="2"/>
      <c r="I332" s="2"/>
      <c r="J332" s="2"/>
      <c r="K332" s="2"/>
      <c r="L332" s="2"/>
      <c r="M332" s="2"/>
      <c r="N332" s="2"/>
      <c r="O332" s="2"/>
      <c r="P332" s="2"/>
      <c r="Q332" s="2"/>
      <c r="R332" s="2"/>
    </row>
    <row r="333" spans="1:18" ht="13.5" x14ac:dyDescent="0.25">
      <c r="A333" s="2"/>
      <c r="B333" s="2"/>
      <c r="C333" s="2"/>
      <c r="D333" s="2"/>
      <c r="E333" s="2"/>
      <c r="F333" s="2"/>
      <c r="G333" s="2"/>
      <c r="H333" s="2"/>
      <c r="I333" s="2"/>
      <c r="J333" s="2"/>
      <c r="K333" s="2"/>
      <c r="L333" s="2"/>
      <c r="M333" s="2"/>
      <c r="N333" s="2"/>
      <c r="O333" s="2"/>
      <c r="P333" s="2"/>
      <c r="Q333" s="2"/>
      <c r="R333" s="2"/>
    </row>
    <row r="334" spans="1:18" ht="13.5" x14ac:dyDescent="0.25">
      <c r="A334" s="2"/>
      <c r="B334" s="2"/>
      <c r="C334" s="2"/>
      <c r="D334" s="2"/>
      <c r="E334" s="2"/>
      <c r="F334" s="2"/>
      <c r="G334" s="2"/>
      <c r="H334" s="2"/>
      <c r="I334" s="2"/>
      <c r="J334" s="2"/>
      <c r="K334" s="2"/>
      <c r="L334" s="2"/>
      <c r="M334" s="2"/>
      <c r="N334" s="2"/>
      <c r="O334" s="2"/>
      <c r="P334" s="2"/>
      <c r="Q334" s="2"/>
      <c r="R334" s="2"/>
    </row>
    <row r="335" spans="1:18" ht="13.5" x14ac:dyDescent="0.25">
      <c r="A335" s="2"/>
      <c r="B335" s="2"/>
      <c r="C335" s="2"/>
      <c r="D335" s="2"/>
      <c r="E335" s="2"/>
      <c r="F335" s="2"/>
      <c r="G335" s="2"/>
      <c r="H335" s="2"/>
      <c r="I335" s="2"/>
      <c r="J335" s="2"/>
      <c r="K335" s="2"/>
      <c r="L335" s="2"/>
      <c r="M335" s="2"/>
      <c r="N335" s="2"/>
      <c r="O335" s="2"/>
      <c r="P335" s="2"/>
      <c r="Q335" s="2"/>
      <c r="R335" s="2"/>
    </row>
    <row r="336" spans="1:18" ht="13.5" x14ac:dyDescent="0.25">
      <c r="A336" s="2"/>
      <c r="B336" s="2"/>
      <c r="C336" s="2"/>
      <c r="D336" s="2"/>
      <c r="E336" s="2"/>
      <c r="F336" s="2"/>
      <c r="G336" s="2"/>
      <c r="H336" s="2"/>
      <c r="I336" s="2"/>
      <c r="J336" s="2"/>
      <c r="K336" s="2"/>
      <c r="L336" s="2"/>
      <c r="M336" s="2"/>
      <c r="N336" s="2"/>
      <c r="O336" s="2"/>
      <c r="P336" s="2"/>
      <c r="Q336" s="2"/>
      <c r="R336" s="2"/>
    </row>
    <row r="337" spans="1:18" ht="13.5" x14ac:dyDescent="0.25">
      <c r="A337" s="2"/>
      <c r="B337" s="2"/>
      <c r="C337" s="2"/>
      <c r="D337" s="2"/>
      <c r="E337" s="2"/>
      <c r="F337" s="2"/>
      <c r="G337" s="2"/>
      <c r="H337" s="2"/>
      <c r="I337" s="2"/>
      <c r="J337" s="2"/>
      <c r="K337" s="2"/>
      <c r="L337" s="2"/>
      <c r="M337" s="2"/>
      <c r="N337" s="2"/>
      <c r="O337" s="2"/>
      <c r="P337" s="2"/>
      <c r="Q337" s="2"/>
      <c r="R337" s="2"/>
    </row>
    <row r="338" spans="1:18" ht="13.5" x14ac:dyDescent="0.25">
      <c r="A338" s="2"/>
      <c r="B338" s="2"/>
      <c r="C338" s="2"/>
      <c r="D338" s="2"/>
      <c r="E338" s="2"/>
      <c r="F338" s="2"/>
      <c r="G338" s="2"/>
      <c r="H338" s="2"/>
      <c r="I338" s="2"/>
      <c r="J338" s="2"/>
      <c r="K338" s="2"/>
      <c r="L338" s="2"/>
      <c r="M338" s="2"/>
      <c r="N338" s="2"/>
      <c r="O338" s="2"/>
      <c r="P338" s="2"/>
      <c r="Q338" s="2"/>
      <c r="R338" s="2"/>
    </row>
    <row r="339" spans="1:18" ht="13.5" x14ac:dyDescent="0.25">
      <c r="A339" s="2"/>
      <c r="B339" s="2"/>
      <c r="C339" s="2"/>
      <c r="D339" s="2"/>
      <c r="E339" s="2"/>
      <c r="F339" s="2"/>
      <c r="G339" s="2"/>
      <c r="H339" s="2"/>
      <c r="I339" s="2"/>
      <c r="J339" s="2"/>
      <c r="K339" s="2"/>
      <c r="L339" s="2"/>
      <c r="M339" s="2"/>
      <c r="N339" s="2"/>
      <c r="O339" s="2"/>
      <c r="P339" s="2"/>
      <c r="Q339" s="2"/>
      <c r="R339" s="2"/>
    </row>
    <row r="340" spans="1:18" ht="13.5" x14ac:dyDescent="0.25">
      <c r="A340" s="2"/>
      <c r="B340" s="2"/>
      <c r="C340" s="2"/>
      <c r="D340" s="2"/>
      <c r="E340" s="2"/>
      <c r="F340" s="2"/>
      <c r="G340" s="2"/>
      <c r="H340" s="2"/>
      <c r="I340" s="2"/>
      <c r="J340" s="2"/>
      <c r="K340" s="2"/>
      <c r="L340" s="2"/>
      <c r="M340" s="2"/>
      <c r="N340" s="2"/>
      <c r="O340" s="2"/>
      <c r="P340" s="2"/>
      <c r="Q340" s="2"/>
      <c r="R340" s="2"/>
    </row>
    <row r="341" spans="1:18" ht="13.5" x14ac:dyDescent="0.25">
      <c r="A341" s="2"/>
      <c r="B341" s="2"/>
      <c r="C341" s="2"/>
      <c r="D341" s="2"/>
      <c r="E341" s="2"/>
      <c r="F341" s="2"/>
      <c r="G341" s="2"/>
      <c r="H341" s="2"/>
      <c r="I341" s="2"/>
      <c r="J341" s="2"/>
      <c r="K341" s="2"/>
      <c r="L341" s="2"/>
      <c r="M341" s="2"/>
      <c r="N341" s="2"/>
      <c r="O341" s="2"/>
      <c r="P341" s="2"/>
      <c r="Q341" s="2"/>
      <c r="R341" s="2"/>
    </row>
    <row r="342" spans="1:18" ht="13.5" x14ac:dyDescent="0.25">
      <c r="A342" s="2"/>
      <c r="B342" s="2"/>
      <c r="C342" s="2"/>
      <c r="D342" s="2"/>
      <c r="E342" s="2"/>
      <c r="F342" s="2"/>
      <c r="G342" s="2"/>
      <c r="H342" s="2"/>
      <c r="I342" s="2"/>
      <c r="J342" s="2"/>
      <c r="K342" s="2"/>
      <c r="L342" s="2"/>
      <c r="M342" s="2"/>
      <c r="N342" s="2"/>
      <c r="O342" s="2"/>
      <c r="P342" s="2"/>
      <c r="Q342" s="2"/>
      <c r="R342" s="2"/>
    </row>
    <row r="343" spans="1:18" ht="13.5" x14ac:dyDescent="0.25">
      <c r="A343" s="2"/>
      <c r="B343" s="2"/>
      <c r="C343" s="2"/>
      <c r="D343" s="2"/>
      <c r="E343" s="2"/>
      <c r="F343" s="2"/>
      <c r="G343" s="2"/>
      <c r="H343" s="2"/>
      <c r="I343" s="2"/>
      <c r="J343" s="2"/>
      <c r="K343" s="2"/>
      <c r="L343" s="2"/>
      <c r="M343" s="2"/>
      <c r="N343" s="2"/>
      <c r="O343" s="2"/>
      <c r="P343" s="2"/>
      <c r="Q343" s="2"/>
      <c r="R343" s="2"/>
    </row>
    <row r="344" spans="1:18" ht="13.5" x14ac:dyDescent="0.25">
      <c r="A344" s="2"/>
      <c r="J344" s="2"/>
      <c r="K344" s="2"/>
      <c r="L344" s="2"/>
      <c r="M344" s="2"/>
      <c r="N344" s="2"/>
      <c r="O344" s="2"/>
      <c r="P344" s="2"/>
      <c r="Q344" s="2"/>
      <c r="R344" s="2"/>
    </row>
    <row r="345" spans="1:18" ht="13.5" x14ac:dyDescent="0.25">
      <c r="A345" s="2"/>
      <c r="J345" s="2"/>
    </row>
    <row r="346" spans="1:18" ht="13.5" x14ac:dyDescent="0.25">
      <c r="A346" s="2"/>
      <c r="J346" s="2"/>
    </row>
    <row r="347" spans="1:18" ht="13.5" x14ac:dyDescent="0.25">
      <c r="A347" s="2"/>
      <c r="J347" s="2"/>
    </row>
  </sheetData>
  <sheetProtection algorithmName="SHA-512" hashValue="ewpwhg/y640N9GHH/W8ukp7HqJKz5V7wAS+dfKkztiDuAQCWggG36iYqbt1V5D43ZR7z0S64tkEtc0Cwyr03jg==" saltValue="Kzw4krFv2dUUOz59jFOYDw==" spinCount="100000" sheet="1" objects="1" scenarios="1"/>
  <customSheetViews>
    <customSheetView guid="{B166EF7C-5BCB-4BCF-A454-CAF17A511715}" scale="70" showPageBreaks="1" fitToPage="1" printArea="1" showRuler="0" topLeftCell="A220">
      <selection activeCell="A262" sqref="A262"/>
      <pageMargins left="0" right="0" top="0" bottom="0" header="0" footer="0"/>
      <printOptions gridLines="1"/>
      <pageSetup scale="43" fitToHeight="5" orientation="landscape" horizontalDpi="300" verticalDpi="300" r:id="rId1"/>
      <headerFooter alignWithMargins="0">
        <oddFooter>&amp;L&amp;"Book Antiqua,Regular"FPC R&amp;8EVISED&amp;10: MARCH 22, 2006&amp;R&amp;"Book Antiqua,Regular"P&amp;8AGE&amp;10 &amp;P&amp;8 OF&amp;10 &amp;N</oddFooter>
      </headerFooter>
    </customSheetView>
  </customSheetViews>
  <mergeCells count="46">
    <mergeCell ref="C103:S103"/>
    <mergeCell ref="S9:S10"/>
    <mergeCell ref="C12:S12"/>
    <mergeCell ref="B8:B10"/>
    <mergeCell ref="O8:O10"/>
    <mergeCell ref="P9:P10"/>
    <mergeCell ref="D9:H9"/>
    <mergeCell ref="R9:R10"/>
    <mergeCell ref="L2:R2"/>
    <mergeCell ref="A2:K2"/>
    <mergeCell ref="A3:R3"/>
    <mergeCell ref="O4:R4"/>
    <mergeCell ref="A8:A10"/>
    <mergeCell ref="M8:M10"/>
    <mergeCell ref="N8:N10"/>
    <mergeCell ref="J9:J10"/>
    <mergeCell ref="K9:K10"/>
    <mergeCell ref="J8:K8"/>
    <mergeCell ref="L9:L10"/>
    <mergeCell ref="C8:I8"/>
    <mergeCell ref="I9:I10"/>
    <mergeCell ref="B6:R6"/>
    <mergeCell ref="P8:S8"/>
    <mergeCell ref="P7:S7"/>
    <mergeCell ref="O5:P5"/>
    <mergeCell ref="C7:I7"/>
    <mergeCell ref="Q9:Q10"/>
    <mergeCell ref="C9:C10"/>
    <mergeCell ref="C4:I4"/>
    <mergeCell ref="J4:M5"/>
    <mergeCell ref="C131:S131"/>
    <mergeCell ref="C124:S124"/>
    <mergeCell ref="C19:S19"/>
    <mergeCell ref="C26:S26"/>
    <mergeCell ref="C33:S33"/>
    <mergeCell ref="C40:S40"/>
    <mergeCell ref="C47:S47"/>
    <mergeCell ref="C54:S54"/>
    <mergeCell ref="C61:S61"/>
    <mergeCell ref="C68:S68"/>
    <mergeCell ref="C75:S75"/>
    <mergeCell ref="C82:S82"/>
    <mergeCell ref="C89:S89"/>
    <mergeCell ref="C110:S110"/>
    <mergeCell ref="C117:S117"/>
    <mergeCell ref="C96:S96"/>
  </mergeCells>
  <phoneticPr fontId="0" type="noConversion"/>
  <printOptions horizontalCentered="1" verticalCentered="1" gridLines="1"/>
  <pageMargins left="0" right="0" top="0.75" bottom="0.75" header="0.3" footer="0.3"/>
  <pageSetup paperSize="5" scale="47" orientation="landscape" r:id="rId2"/>
  <headerFooter alignWithMargins="0">
    <oddFooter>&amp;LPDC Revised: March 2024&amp;CPage &amp;P</oddFooter>
  </headerFooter>
  <rowBreaks count="2" manualBreakCount="2">
    <brk id="74" max="18" man="1"/>
    <brk id="136" max="18" man="1"/>
  </rowBreaks>
  <ignoredErrors>
    <ignoredError sqref="E16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41"/>
  <sheetViews>
    <sheetView tabSelected="1" zoomScale="70" zoomScaleNormal="70" zoomScalePageLayoutView="85" workbookViewId="0">
      <selection activeCell="G41" sqref="G41"/>
    </sheetView>
  </sheetViews>
  <sheetFormatPr defaultRowHeight="12.75" x14ac:dyDescent="0.2"/>
  <cols>
    <col min="1" max="1" width="31" customWidth="1"/>
    <col min="2" max="2" width="54.140625" customWidth="1"/>
    <col min="3" max="3" width="9.85546875" customWidth="1"/>
    <col min="4" max="4" width="10.5703125" customWidth="1"/>
    <col min="5" max="5" width="12.140625" customWidth="1"/>
    <col min="6" max="6" width="14.28515625" customWidth="1"/>
    <col min="7" max="7" width="17.42578125" customWidth="1"/>
    <col min="8" max="8" width="18.28515625" customWidth="1"/>
    <col min="9" max="9" width="16.5703125" customWidth="1"/>
    <col min="10" max="10" width="16.85546875" customWidth="1"/>
    <col min="11" max="11" width="13.5703125" customWidth="1"/>
    <col min="12" max="14" width="14.42578125" customWidth="1"/>
    <col min="15" max="15" width="19.7109375" customWidth="1"/>
  </cols>
  <sheetData>
    <row r="1" spans="1:16" x14ac:dyDescent="0.2">
      <c r="A1" s="283" t="s">
        <v>47</v>
      </c>
      <c r="P1" s="50" t="s">
        <v>47</v>
      </c>
    </row>
    <row r="2" spans="1:16" ht="16.5" x14ac:dyDescent="0.3">
      <c r="A2" s="1020" t="s">
        <v>55</v>
      </c>
      <c r="B2" s="1020"/>
      <c r="C2" s="1021"/>
      <c r="D2" s="1021"/>
      <c r="E2" s="1021"/>
      <c r="F2" s="1021"/>
      <c r="G2" s="1021"/>
      <c r="H2" s="1021"/>
      <c r="I2" s="1021"/>
      <c r="J2" s="1021"/>
      <c r="K2" s="1014" t="s">
        <v>1</v>
      </c>
      <c r="L2" s="1015"/>
      <c r="M2" s="1015"/>
      <c r="N2" s="1015"/>
      <c r="O2" s="1015"/>
      <c r="P2" s="227"/>
    </row>
    <row r="3" spans="1:16" ht="18.75" x14ac:dyDescent="0.3">
      <c r="A3" s="1022" t="s">
        <v>387</v>
      </c>
      <c r="B3" s="1023"/>
      <c r="C3" s="1023"/>
      <c r="D3" s="1023"/>
      <c r="E3" s="1023"/>
      <c r="F3" s="1023"/>
      <c r="G3" s="1023"/>
      <c r="H3" s="1023"/>
      <c r="I3" s="1023"/>
      <c r="J3" s="1023"/>
      <c r="K3" s="1023"/>
      <c r="L3" s="1023"/>
      <c r="M3" s="1023"/>
      <c r="N3" s="1023"/>
      <c r="O3" s="1023"/>
    </row>
    <row r="4" spans="1:16" ht="25.5" x14ac:dyDescent="0.35">
      <c r="B4" s="11" t="s">
        <v>71</v>
      </c>
      <c r="C4" s="1024">
        <f>SUM('Sched Value'!C4:I4)</f>
        <v>1</v>
      </c>
      <c r="D4" s="891"/>
      <c r="E4" s="891"/>
      <c r="F4" s="891"/>
      <c r="G4" s="862"/>
      <c r="H4" s="862"/>
      <c r="I4" s="862"/>
      <c r="J4" s="862"/>
      <c r="K4" s="1016" t="s">
        <v>8</v>
      </c>
      <c r="L4" s="1017"/>
      <c r="M4" s="243">
        <f>SUM('Sched Value'!O4:R4)</f>
        <v>45108</v>
      </c>
      <c r="N4" s="90"/>
      <c r="O4" s="90"/>
    </row>
    <row r="5" spans="1:16" ht="13.5" x14ac:dyDescent="0.25">
      <c r="B5" s="8" t="s">
        <v>105</v>
      </c>
      <c r="C5" s="1025" t="str">
        <f>'Sched Value'!C5</f>
        <v>Enter Number in SOV</v>
      </c>
      <c r="D5" s="880"/>
      <c r="E5" s="880"/>
      <c r="F5" s="880"/>
      <c r="G5" s="862"/>
      <c r="H5" s="862"/>
      <c r="I5" s="862"/>
      <c r="J5" s="862"/>
      <c r="K5" s="1018" t="s">
        <v>3</v>
      </c>
      <c r="L5" s="1019"/>
      <c r="M5" s="880" t="str">
        <f>'Sched Value'!O5</f>
        <v>Add Contractor Name on SOV</v>
      </c>
      <c r="N5" s="880"/>
      <c r="O5" s="880"/>
    </row>
    <row r="6" spans="1:16" ht="7.5" customHeight="1" thickBot="1" x14ac:dyDescent="0.3">
      <c r="A6" s="8"/>
      <c r="B6" s="1037"/>
      <c r="C6" s="1038"/>
      <c r="D6" s="1038"/>
      <c r="E6" s="1038"/>
      <c r="F6" s="1038"/>
      <c r="G6" s="1038"/>
      <c r="H6" s="1038"/>
      <c r="I6" s="1038"/>
      <c r="J6" s="1038"/>
      <c r="K6" s="1038"/>
      <c r="L6" s="1038"/>
      <c r="M6" s="1038"/>
      <c r="N6" s="1038"/>
      <c r="O6" s="1038"/>
    </row>
    <row r="7" spans="1:16" ht="14.25" thickBot="1" x14ac:dyDescent="0.3">
      <c r="A7" s="228" t="s">
        <v>77</v>
      </c>
      <c r="B7" s="229" t="s">
        <v>78</v>
      </c>
      <c r="C7" s="1041" t="s">
        <v>106</v>
      </c>
      <c r="D7" s="1044"/>
      <c r="E7" s="1044"/>
      <c r="F7" s="1044"/>
      <c r="G7" s="1044"/>
      <c r="H7" s="1044"/>
      <c r="I7" s="1044"/>
      <c r="J7" s="1045"/>
      <c r="K7" s="1041" t="s">
        <v>79</v>
      </c>
      <c r="L7" s="1042"/>
      <c r="M7" s="1042"/>
      <c r="N7" s="1042"/>
      <c r="O7" s="1042"/>
    </row>
    <row r="8" spans="1:16" ht="15.75" customHeight="1" x14ac:dyDescent="0.25">
      <c r="A8" s="1028" t="s">
        <v>107</v>
      </c>
      <c r="B8" s="1030" t="s">
        <v>108</v>
      </c>
      <c r="C8" s="1035" t="s">
        <v>109</v>
      </c>
      <c r="D8" s="1036"/>
      <c r="E8" s="1043" t="s">
        <v>110</v>
      </c>
      <c r="F8" s="1036"/>
      <c r="G8" s="1026" t="s">
        <v>111</v>
      </c>
      <c r="H8" s="1026" t="s">
        <v>90</v>
      </c>
      <c r="I8" s="1026" t="s">
        <v>365</v>
      </c>
      <c r="J8" s="1051" t="s">
        <v>112</v>
      </c>
      <c r="K8" s="973"/>
      <c r="L8" s="1043" t="s">
        <v>113</v>
      </c>
      <c r="M8" s="1048"/>
      <c r="N8" s="1049"/>
      <c r="O8" s="1050"/>
    </row>
    <row r="9" spans="1:16" ht="14.25" customHeight="1" thickBot="1" x14ac:dyDescent="0.3">
      <c r="A9" s="1029"/>
      <c r="B9" s="1031"/>
      <c r="C9" s="38" t="s">
        <v>44</v>
      </c>
      <c r="D9" s="12" t="s">
        <v>114</v>
      </c>
      <c r="E9" s="10" t="s">
        <v>115</v>
      </c>
      <c r="F9" s="10" t="s">
        <v>116</v>
      </c>
      <c r="G9" s="1027"/>
      <c r="H9" s="1027"/>
      <c r="I9" s="1027"/>
      <c r="J9" s="1052"/>
      <c r="K9" s="1053"/>
      <c r="L9" s="18" t="s">
        <v>117</v>
      </c>
      <c r="M9" s="19" t="s">
        <v>118</v>
      </c>
      <c r="N9" s="19" t="s">
        <v>119</v>
      </c>
      <c r="O9" s="20" t="s">
        <v>120</v>
      </c>
    </row>
    <row r="10" spans="1:16" ht="36" customHeight="1" x14ac:dyDescent="0.2">
      <c r="A10" s="51"/>
      <c r="B10" s="764" t="s">
        <v>367</v>
      </c>
      <c r="C10" s="52"/>
      <c r="D10" s="53"/>
      <c r="E10" s="369"/>
      <c r="F10" s="54"/>
      <c r="G10" s="369"/>
      <c r="H10" s="369"/>
      <c r="I10" s="369"/>
      <c r="J10" s="370"/>
      <c r="K10" s="371"/>
      <c r="L10" s="463"/>
      <c r="M10" s="462"/>
      <c r="N10" s="463"/>
      <c r="O10" s="464"/>
    </row>
    <row r="11" spans="1:16" ht="40.5" customHeight="1" x14ac:dyDescent="0.2">
      <c r="A11" s="766" t="s">
        <v>386</v>
      </c>
      <c r="B11" s="493" t="s">
        <v>121</v>
      </c>
      <c r="C11" s="1011" t="s">
        <v>272</v>
      </c>
      <c r="D11" s="1012"/>
      <c r="E11" s="1012"/>
      <c r="F11" s="1013"/>
      <c r="G11" s="494">
        <v>0</v>
      </c>
      <c r="H11" s="494">
        <v>0</v>
      </c>
      <c r="I11" s="494">
        <v>0</v>
      </c>
      <c r="J11" s="500">
        <f>SUM(G11:I11)</f>
        <v>0</v>
      </c>
      <c r="K11" s="501"/>
      <c r="L11" s="827">
        <f>SUM(M11:N11)</f>
        <v>0</v>
      </c>
      <c r="M11" s="844">
        <v>0</v>
      </c>
      <c r="N11" s="844">
        <v>0</v>
      </c>
      <c r="O11" s="826">
        <f>J11-L11</f>
        <v>0</v>
      </c>
    </row>
    <row r="12" spans="1:16" ht="36" customHeight="1" x14ac:dyDescent="0.2">
      <c r="A12" s="14"/>
      <c r="B12" s="502" t="s">
        <v>47</v>
      </c>
      <c r="C12" s="466"/>
      <c r="D12" s="467"/>
      <c r="E12" s="1046"/>
      <c r="F12" s="1047"/>
      <c r="G12" s="102"/>
      <c r="H12" s="102">
        <v>0</v>
      </c>
      <c r="I12" s="102">
        <v>0</v>
      </c>
      <c r="J12" s="372">
        <f t="shared" ref="J12:J13" si="0">SUM(G12:I12)</f>
        <v>0</v>
      </c>
      <c r="K12" s="152"/>
      <c r="L12" s="828"/>
      <c r="M12" s="102"/>
      <c r="N12" s="829"/>
      <c r="O12" s="830"/>
    </row>
    <row r="13" spans="1:16" ht="36" customHeight="1" thickBot="1" x14ac:dyDescent="0.25">
      <c r="A13" s="503"/>
      <c r="B13" s="504"/>
      <c r="C13" s="505"/>
      <c r="D13" s="506"/>
      <c r="E13" s="1039"/>
      <c r="F13" s="1040"/>
      <c r="G13" s="507"/>
      <c r="H13" s="507">
        <v>0</v>
      </c>
      <c r="I13" s="507">
        <v>0</v>
      </c>
      <c r="J13" s="508">
        <f t="shared" si="0"/>
        <v>0</v>
      </c>
      <c r="K13" s="831"/>
      <c r="L13" s="832"/>
      <c r="M13" s="833"/>
      <c r="N13" s="834"/>
      <c r="O13" s="835"/>
    </row>
    <row r="14" spans="1:16" ht="36" customHeight="1" x14ac:dyDescent="0.2">
      <c r="A14" s="799"/>
      <c r="B14" s="800" t="s">
        <v>413</v>
      </c>
      <c r="C14" s="801">
        <v>0</v>
      </c>
      <c r="D14" s="802" t="s">
        <v>423</v>
      </c>
      <c r="E14" s="803"/>
      <c r="F14" s="803"/>
      <c r="G14" s="804" t="s">
        <v>47</v>
      </c>
      <c r="H14" s="804"/>
      <c r="I14" s="804"/>
      <c r="J14" s="805"/>
      <c r="K14" s="1032" t="s">
        <v>422</v>
      </c>
      <c r="L14" s="1033"/>
      <c r="M14" s="1034"/>
      <c r="N14" s="842">
        <v>0</v>
      </c>
      <c r="O14" s="806"/>
    </row>
    <row r="15" spans="1:16" ht="36" customHeight="1" x14ac:dyDescent="0.2">
      <c r="A15" s="807"/>
      <c r="B15" s="91" t="s">
        <v>414</v>
      </c>
      <c r="C15" s="808">
        <v>0</v>
      </c>
      <c r="D15" s="809" t="s">
        <v>423</v>
      </c>
      <c r="E15" s="810"/>
      <c r="F15" s="810"/>
      <c r="G15" s="811" t="s">
        <v>47</v>
      </c>
      <c r="H15" s="811"/>
      <c r="I15" s="811"/>
      <c r="J15" s="812"/>
      <c r="K15" s="813"/>
      <c r="L15" s="814"/>
      <c r="M15" s="814"/>
      <c r="N15" s="814"/>
      <c r="O15" s="815"/>
    </row>
    <row r="16" spans="1:16" ht="36" customHeight="1" x14ac:dyDescent="0.2">
      <c r="A16" s="807"/>
      <c r="B16" s="91" t="s">
        <v>415</v>
      </c>
      <c r="C16" s="808">
        <v>0</v>
      </c>
      <c r="D16" s="809" t="s">
        <v>423</v>
      </c>
      <c r="E16" s="816"/>
      <c r="F16" s="817"/>
      <c r="G16" s="811" t="s">
        <v>47</v>
      </c>
      <c r="H16" s="811"/>
      <c r="I16" s="811"/>
      <c r="J16" s="812"/>
      <c r="K16" s="813"/>
      <c r="L16" s="814"/>
      <c r="M16" s="814"/>
      <c r="N16" s="814"/>
      <c r="O16" s="815"/>
    </row>
    <row r="17" spans="1:15" ht="36" customHeight="1" x14ac:dyDescent="0.2">
      <c r="A17" s="807"/>
      <c r="B17" s="91" t="s">
        <v>416</v>
      </c>
      <c r="C17" s="808">
        <v>0</v>
      </c>
      <c r="D17" s="809" t="s">
        <v>423</v>
      </c>
      <c r="E17" s="816"/>
      <c r="F17" s="817"/>
      <c r="G17" s="811" t="s">
        <v>47</v>
      </c>
      <c r="H17" s="811"/>
      <c r="I17" s="811"/>
      <c r="J17" s="812"/>
      <c r="K17" s="813"/>
      <c r="L17" s="814"/>
      <c r="M17" s="814"/>
      <c r="N17" s="814"/>
      <c r="O17" s="815"/>
    </row>
    <row r="18" spans="1:15" ht="36" customHeight="1" x14ac:dyDescent="0.2">
      <c r="A18" s="807"/>
      <c r="B18" s="91" t="s">
        <v>417</v>
      </c>
      <c r="C18" s="808">
        <v>0</v>
      </c>
      <c r="D18" s="809" t="s">
        <v>423</v>
      </c>
      <c r="E18" s="816"/>
      <c r="F18" s="817"/>
      <c r="G18" s="811" t="s">
        <v>47</v>
      </c>
      <c r="H18" s="811"/>
      <c r="I18" s="811"/>
      <c r="J18" s="812"/>
      <c r="K18" s="813"/>
      <c r="L18" s="814"/>
      <c r="M18" s="814"/>
      <c r="N18" s="814"/>
      <c r="O18" s="815"/>
    </row>
    <row r="19" spans="1:15" ht="36" customHeight="1" x14ac:dyDescent="0.2">
      <c r="A19" s="807"/>
      <c r="B19" s="91" t="s">
        <v>418</v>
      </c>
      <c r="C19" s="808">
        <v>0</v>
      </c>
      <c r="D19" s="809" t="s">
        <v>423</v>
      </c>
      <c r="E19" s="810"/>
      <c r="F19" s="810"/>
      <c r="G19" s="811" t="s">
        <v>47</v>
      </c>
      <c r="H19" s="811"/>
      <c r="I19" s="811"/>
      <c r="J19" s="812"/>
      <c r="K19" s="813"/>
      <c r="L19" s="814"/>
      <c r="M19" s="814"/>
      <c r="N19" s="814"/>
      <c r="O19" s="815"/>
    </row>
    <row r="20" spans="1:15" ht="36" customHeight="1" x14ac:dyDescent="0.2">
      <c r="A20" s="807"/>
      <c r="B20" s="91" t="s">
        <v>419</v>
      </c>
      <c r="C20" s="808">
        <v>0</v>
      </c>
      <c r="D20" s="809" t="s">
        <v>423</v>
      </c>
      <c r="E20" s="816"/>
      <c r="F20" s="817"/>
      <c r="G20" s="811" t="s">
        <v>47</v>
      </c>
      <c r="H20" s="811"/>
      <c r="I20" s="811"/>
      <c r="J20" s="818"/>
      <c r="K20" s="813"/>
      <c r="L20" s="814"/>
      <c r="M20" s="814"/>
      <c r="N20" s="814"/>
      <c r="O20" s="815"/>
    </row>
    <row r="21" spans="1:15" ht="36" customHeight="1" x14ac:dyDescent="0.2">
      <c r="A21" s="14" t="s">
        <v>47</v>
      </c>
      <c r="B21" s="819" t="s">
        <v>420</v>
      </c>
      <c r="C21" s="820"/>
      <c r="D21" s="809"/>
      <c r="E21" s="821"/>
      <c r="F21" s="822"/>
      <c r="G21" s="811" t="s">
        <v>47</v>
      </c>
      <c r="H21" s="823"/>
      <c r="I21" s="823"/>
      <c r="J21" s="824"/>
      <c r="K21" s="840"/>
      <c r="L21" s="841"/>
      <c r="M21" s="841"/>
      <c r="N21" s="841"/>
      <c r="O21" s="825"/>
    </row>
    <row r="22" spans="1:15" ht="36" hidden="1" customHeight="1" thickBot="1" x14ac:dyDescent="0.25">
      <c r="A22" s="112"/>
      <c r="B22" s="727" t="s">
        <v>357</v>
      </c>
      <c r="C22" s="367"/>
      <c r="D22" s="368"/>
      <c r="E22" s="364"/>
      <c r="F22" s="366" t="s">
        <v>47</v>
      </c>
      <c r="G22" s="373"/>
      <c r="H22" s="373"/>
      <c r="I22" s="373"/>
      <c r="J22" s="365">
        <f>SUM(J11:J13)</f>
        <v>0</v>
      </c>
      <c r="K22" s="836"/>
      <c r="L22" s="837">
        <f>L11</f>
        <v>0</v>
      </c>
      <c r="M22" s="838">
        <v>0</v>
      </c>
      <c r="N22" s="839">
        <v>0</v>
      </c>
      <c r="O22" s="465">
        <f>O11-L22</f>
        <v>0</v>
      </c>
    </row>
    <row r="23" spans="1:15" hidden="1" x14ac:dyDescent="0.2">
      <c r="A23" s="468"/>
      <c r="B23" s="469" t="s">
        <v>366</v>
      </c>
      <c r="C23" s="470"/>
      <c r="D23" s="471"/>
      <c r="E23" s="472" t="s">
        <v>122</v>
      </c>
      <c r="F23" s="473"/>
      <c r="G23" s="473"/>
      <c r="H23" s="474"/>
      <c r="I23" s="474"/>
      <c r="J23" s="475"/>
      <c r="K23" s="476"/>
      <c r="L23" s="474"/>
      <c r="M23" s="477"/>
      <c r="N23" s="474"/>
      <c r="O23" s="478"/>
    </row>
    <row r="24" spans="1:15" ht="39" hidden="1" customHeight="1" x14ac:dyDescent="0.2">
      <c r="A24" s="765" t="s">
        <v>385</v>
      </c>
      <c r="B24" s="493" t="s">
        <v>205</v>
      </c>
      <c r="C24" s="1011" t="s">
        <v>273</v>
      </c>
      <c r="D24" s="1012"/>
      <c r="E24" s="1012"/>
      <c r="F24" s="1013"/>
      <c r="G24" s="494"/>
      <c r="H24" s="495"/>
      <c r="I24" s="495"/>
      <c r="J24" s="496"/>
      <c r="K24" s="497"/>
      <c r="L24" s="495"/>
      <c r="M24" s="498"/>
      <c r="N24" s="495"/>
      <c r="O24" s="499"/>
    </row>
    <row r="25" spans="1:15" hidden="1" x14ac:dyDescent="0.2">
      <c r="A25" s="14"/>
      <c r="B25" s="91" t="s">
        <v>358</v>
      </c>
      <c r="C25" s="92"/>
      <c r="D25" s="93" t="s">
        <v>123</v>
      </c>
      <c r="E25" s="95"/>
      <c r="F25" s="374"/>
      <c r="G25" s="102">
        <f>C25*E25</f>
        <v>0</v>
      </c>
      <c r="H25" s="94">
        <v>0</v>
      </c>
      <c r="I25" s="96">
        <v>0</v>
      </c>
      <c r="J25" s="372">
        <f>SUM(G25:I25)</f>
        <v>0</v>
      </c>
      <c r="K25" s="97" t="s">
        <v>47</v>
      </c>
      <c r="L25" s="13">
        <f>M25+N25</f>
        <v>0</v>
      </c>
      <c r="M25" s="111">
        <v>0</v>
      </c>
      <c r="N25" s="94">
        <v>0</v>
      </c>
      <c r="O25" s="21">
        <f>J30</f>
        <v>0</v>
      </c>
    </row>
    <row r="26" spans="1:15" hidden="1" x14ac:dyDescent="0.2">
      <c r="A26" s="479"/>
      <c r="B26" s="480"/>
      <c r="C26" s="92"/>
      <c r="D26" s="93"/>
      <c r="E26" s="95"/>
      <c r="F26" s="374"/>
      <c r="G26" s="101"/>
      <c r="H26" s="96"/>
      <c r="I26" s="96"/>
      <c r="J26" s="153"/>
      <c r="K26" s="481"/>
      <c r="L26" s="13"/>
      <c r="M26" s="111"/>
      <c r="N26" s="94"/>
      <c r="O26" s="21"/>
    </row>
    <row r="27" spans="1:15" hidden="1" x14ac:dyDescent="0.2">
      <c r="A27" s="479"/>
      <c r="B27" s="480"/>
      <c r="C27" s="92"/>
      <c r="D27" s="93"/>
      <c r="E27" s="95"/>
      <c r="F27" s="374"/>
      <c r="G27" s="101"/>
      <c r="H27" s="96"/>
      <c r="I27" s="96"/>
      <c r="J27" s="153"/>
      <c r="K27" s="481"/>
      <c r="L27" s="13"/>
      <c r="M27" s="111"/>
      <c r="N27" s="94"/>
      <c r="O27" s="21"/>
    </row>
    <row r="28" spans="1:15" hidden="1" x14ac:dyDescent="0.2">
      <c r="A28" s="479"/>
      <c r="B28" s="480"/>
      <c r="C28" s="92"/>
      <c r="D28" s="93"/>
      <c r="E28" s="95"/>
      <c r="F28" s="374"/>
      <c r="G28" s="101"/>
      <c r="H28" s="96"/>
      <c r="I28" s="96"/>
      <c r="J28" s="153"/>
      <c r="K28" s="481"/>
      <c r="L28" s="13"/>
      <c r="M28" s="111"/>
      <c r="N28" s="94"/>
      <c r="O28" s="21"/>
    </row>
    <row r="29" spans="1:15" hidden="1" x14ac:dyDescent="0.2">
      <c r="A29" s="479"/>
      <c r="B29" s="480"/>
      <c r="C29" s="92"/>
      <c r="D29" s="93"/>
      <c r="E29" s="95"/>
      <c r="F29" s="374"/>
      <c r="G29" s="101"/>
      <c r="H29" s="96"/>
      <c r="I29" s="96"/>
      <c r="J29" s="153"/>
      <c r="K29" s="481"/>
      <c r="L29" s="13"/>
      <c r="M29" s="111"/>
      <c r="N29" s="94"/>
      <c r="O29" s="21" t="s">
        <v>47</v>
      </c>
    </row>
    <row r="30" spans="1:15" hidden="1" x14ac:dyDescent="0.2">
      <c r="A30" s="482"/>
      <c r="B30" s="483" t="s">
        <v>124</v>
      </c>
      <c r="C30" s="484"/>
      <c r="D30" s="485"/>
      <c r="E30" s="486"/>
      <c r="F30" s="487"/>
      <c r="G30" s="488"/>
      <c r="H30" s="489"/>
      <c r="I30" s="489"/>
      <c r="J30" s="490">
        <f>SUM(J24:J29)</f>
        <v>0</v>
      </c>
      <c r="K30" s="491"/>
      <c r="L30" s="487">
        <f>SUM(L25:L29)</f>
        <v>0</v>
      </c>
      <c r="M30" s="487">
        <f t="shared" ref="M30" si="1">SUM(M25:M29)</f>
        <v>0</v>
      </c>
      <c r="N30" s="487">
        <f>SUM(N25:N29)</f>
        <v>0</v>
      </c>
      <c r="O30" s="492">
        <f>O25-L30</f>
        <v>0</v>
      </c>
    </row>
    <row r="31" spans="1:15" ht="16.5" customHeight="1" x14ac:dyDescent="0.2">
      <c r="A31" s="292" t="s">
        <v>125</v>
      </c>
      <c r="B31" s="44" t="s">
        <v>368</v>
      </c>
      <c r="C31" s="292"/>
      <c r="D31" s="292"/>
      <c r="E31" s="292"/>
      <c r="F31" s="16"/>
      <c r="G31" s="16"/>
      <c r="H31" s="16"/>
      <c r="I31" s="16"/>
      <c r="J31" s="16"/>
      <c r="K31" s="15"/>
      <c r="L31" s="15"/>
      <c r="M31" s="15"/>
      <c r="N31" s="15"/>
      <c r="O31" s="15"/>
    </row>
    <row r="32" spans="1:15" ht="13.5" thickBot="1" x14ac:dyDescent="0.25"/>
    <row r="33" spans="2:14" ht="13.5" customHeight="1" thickTop="1" x14ac:dyDescent="0.2">
      <c r="B33" s="1001" t="s">
        <v>424</v>
      </c>
      <c r="C33" s="1002"/>
      <c r="D33" s="1002"/>
      <c r="E33" s="1002"/>
      <c r="F33" s="1002"/>
      <c r="G33" s="1002"/>
      <c r="H33" s="1002"/>
      <c r="I33" s="1002"/>
      <c r="J33" s="1002"/>
      <c r="K33" s="1002"/>
      <c r="L33" s="1002"/>
      <c r="M33" s="1002"/>
      <c r="N33" s="1003"/>
    </row>
    <row r="34" spans="2:14" ht="12.75" customHeight="1" x14ac:dyDescent="0.2">
      <c r="B34" s="1004"/>
      <c r="C34" s="1005"/>
      <c r="D34" s="1005"/>
      <c r="E34" s="1005"/>
      <c r="F34" s="1005"/>
      <c r="G34" s="1005"/>
      <c r="H34" s="1005"/>
      <c r="I34" s="1005"/>
      <c r="J34" s="1005"/>
      <c r="K34" s="1005"/>
      <c r="L34" s="1005"/>
      <c r="M34" s="1005"/>
      <c r="N34" s="1006"/>
    </row>
    <row r="35" spans="2:14" ht="12.75" customHeight="1" x14ac:dyDescent="0.2">
      <c r="B35" s="1004"/>
      <c r="C35" s="1005"/>
      <c r="D35" s="1005"/>
      <c r="E35" s="1005"/>
      <c r="F35" s="1005"/>
      <c r="G35" s="1005"/>
      <c r="H35" s="1005"/>
      <c r="I35" s="1005"/>
      <c r="J35" s="1005"/>
      <c r="K35" s="1005"/>
      <c r="L35" s="1005"/>
      <c r="M35" s="1005"/>
      <c r="N35" s="1006"/>
    </row>
    <row r="36" spans="2:14" ht="46.5" customHeight="1" x14ac:dyDescent="0.25">
      <c r="B36" s="999" t="s">
        <v>8</v>
      </c>
      <c r="C36" s="1000"/>
      <c r="E36" s="997" t="s">
        <v>3</v>
      </c>
      <c r="F36" s="997"/>
      <c r="G36" s="997"/>
      <c r="H36" s="997"/>
      <c r="I36" s="997"/>
      <c r="J36" s="997"/>
      <c r="K36" s="997"/>
      <c r="L36" s="997"/>
      <c r="M36" s="997"/>
      <c r="N36" s="998"/>
    </row>
    <row r="37" spans="2:14" ht="46.5" customHeight="1" x14ac:dyDescent="0.3">
      <c r="B37" s="1009" t="s">
        <v>294</v>
      </c>
      <c r="C37" s="1010"/>
      <c r="E37" s="1007" t="s">
        <v>293</v>
      </c>
      <c r="F37" s="1007"/>
      <c r="G37" s="1007"/>
      <c r="H37" s="1007"/>
      <c r="I37" s="1007"/>
      <c r="J37" s="1007"/>
      <c r="K37" s="1007"/>
      <c r="L37" s="1007"/>
      <c r="M37" s="1007"/>
      <c r="N37" s="1008"/>
    </row>
    <row r="38" spans="2:14" ht="46.5" customHeight="1" x14ac:dyDescent="0.25">
      <c r="B38" s="999" t="s">
        <v>51</v>
      </c>
      <c r="C38" s="1000"/>
      <c r="E38" s="1007" t="s">
        <v>52</v>
      </c>
      <c r="F38" s="1007"/>
      <c r="G38" s="1007"/>
      <c r="H38" s="1007"/>
      <c r="I38" s="1007"/>
      <c r="J38" s="1007"/>
      <c r="K38" s="1007"/>
      <c r="L38" s="1007"/>
      <c r="M38" s="1007"/>
      <c r="N38" s="1008"/>
    </row>
    <row r="39" spans="2:14" ht="13.5" customHeight="1" x14ac:dyDescent="0.2">
      <c r="B39" s="554"/>
      <c r="N39" s="174"/>
    </row>
    <row r="40" spans="2:14" ht="13.5" thickBot="1" x14ac:dyDescent="0.25">
      <c r="B40" s="555"/>
      <c r="C40" s="185"/>
      <c r="D40" s="185"/>
      <c r="E40" s="185"/>
      <c r="F40" s="185"/>
      <c r="G40" s="185"/>
      <c r="H40" s="185"/>
      <c r="I40" s="185"/>
      <c r="J40" s="185"/>
      <c r="K40" s="185"/>
      <c r="L40" s="185"/>
      <c r="M40" s="185"/>
      <c r="N40" s="175"/>
    </row>
    <row r="41" spans="2:14" ht="13.5" thickTop="1" x14ac:dyDescent="0.2"/>
  </sheetData>
  <sheetProtection algorithmName="SHA-512" hashValue="xoXAZKkzrozCd5XGPyQeCpqhJ9y9zXlXnG3xrdx6yn6oPXza9FkyPE8r4t/4jb127HQDPv0ag5sGV+OKGH7tKg==" saltValue="RdlGpbffiNYfYQvxIydwuQ==" spinCount="100000" sheet="1" objects="1" scenarios="1"/>
  <customSheetViews>
    <customSheetView guid="{B166EF7C-5BCB-4BCF-A454-CAF17A511715}" scale="75" showPageBreaks="1" fitToPage="1" printArea="1" showRuler="0" topLeftCell="A10">
      <selection activeCell="A36" sqref="A36"/>
      <pageMargins left="0" right="0" top="0" bottom="0" header="0" footer="0"/>
      <pageSetup scale="52" fitToHeight="4" orientation="landscape" horizontalDpi="300" verticalDpi="300" r:id="rId1"/>
      <headerFooter alignWithMargins="0">
        <oddFooter>&amp;L&amp;"Book Antiqua,Regular"FPC REVISED: MARCH 22, 2006</oddFooter>
      </headerFooter>
    </customSheetView>
  </customSheetViews>
  <mergeCells count="34">
    <mergeCell ref="E13:F13"/>
    <mergeCell ref="K7:O7"/>
    <mergeCell ref="E8:F8"/>
    <mergeCell ref="C7:J7"/>
    <mergeCell ref="C11:F11"/>
    <mergeCell ref="E12:F12"/>
    <mergeCell ref="L8:O8"/>
    <mergeCell ref="J8:J9"/>
    <mergeCell ref="H8:H9"/>
    <mergeCell ref="G8:G9"/>
    <mergeCell ref="K8:K9"/>
    <mergeCell ref="C24:F24"/>
    <mergeCell ref="K2:O2"/>
    <mergeCell ref="K4:L4"/>
    <mergeCell ref="K5:L5"/>
    <mergeCell ref="G4:J5"/>
    <mergeCell ref="A2:J2"/>
    <mergeCell ref="A3:O3"/>
    <mergeCell ref="C4:F4"/>
    <mergeCell ref="M5:O5"/>
    <mergeCell ref="C5:F5"/>
    <mergeCell ref="I8:I9"/>
    <mergeCell ref="A8:A9"/>
    <mergeCell ref="B8:B9"/>
    <mergeCell ref="K14:M14"/>
    <mergeCell ref="C8:D8"/>
    <mergeCell ref="B6:O6"/>
    <mergeCell ref="E36:N36"/>
    <mergeCell ref="B36:C36"/>
    <mergeCell ref="B33:N35"/>
    <mergeCell ref="E37:N37"/>
    <mergeCell ref="E38:N38"/>
    <mergeCell ref="B37:C37"/>
    <mergeCell ref="B38:C38"/>
  </mergeCells>
  <phoneticPr fontId="0" type="noConversion"/>
  <pageMargins left="0.48" right="0.41" top="0.48" bottom="0.66" header="0.5" footer="0.5"/>
  <pageSetup scale="46" fitToHeight="4" orientation="landscape" r:id="rId2"/>
  <headerFooter alignWithMargins="0">
    <oddFooter xml:space="preserve">&amp;L&amp;"Book Antiqua,Regular"PDC Revised: March 2024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2567-4155-48D5-8906-7D54522946B3}">
  <sheetPr codeName="Sheet5">
    <pageSetUpPr fitToPage="1"/>
  </sheetPr>
  <dimension ref="A1:Q43"/>
  <sheetViews>
    <sheetView topLeftCell="A13" zoomScale="90" zoomScaleNormal="90" workbookViewId="0">
      <selection activeCell="A3" sqref="A3:Q3"/>
    </sheetView>
  </sheetViews>
  <sheetFormatPr defaultColWidth="9.140625" defaultRowHeight="12.75" x14ac:dyDescent="0.2"/>
  <cols>
    <col min="1" max="1" width="19.28515625" style="523" customWidth="1"/>
    <col min="2" max="2" width="49.5703125" style="523" customWidth="1"/>
    <col min="3" max="3" width="9.85546875" style="523" customWidth="1"/>
    <col min="4" max="5" width="10.5703125" style="523" customWidth="1"/>
    <col min="6" max="6" width="13.28515625" style="523" customWidth="1"/>
    <col min="7" max="7" width="14" style="523" customWidth="1"/>
    <col min="8" max="10" width="13.42578125" style="523" customWidth="1"/>
    <col min="11" max="11" width="14.7109375" style="523" customWidth="1"/>
    <col min="12" max="12" width="15.42578125" style="523" customWidth="1"/>
    <col min="13" max="13" width="10.7109375" style="523" customWidth="1"/>
    <col min="14" max="16" width="14.42578125" style="523" customWidth="1"/>
    <col min="17" max="17" width="16.5703125" style="523" customWidth="1"/>
    <col min="18" max="16384" width="9.140625" style="523"/>
  </cols>
  <sheetData>
    <row r="1" spans="1:17" ht="13.5" thickTop="1" x14ac:dyDescent="0.2">
      <c r="A1" s="556"/>
      <c r="B1" s="557"/>
      <c r="C1" s="557"/>
      <c r="D1" s="557"/>
      <c r="E1" s="557"/>
      <c r="F1" s="557"/>
      <c r="G1" s="557"/>
      <c r="H1" s="557"/>
      <c r="I1" s="557"/>
      <c r="J1" s="557"/>
      <c r="K1" s="557"/>
      <c r="L1" s="557"/>
      <c r="M1" s="557"/>
      <c r="N1" s="557"/>
      <c r="O1" s="557"/>
      <c r="P1" s="557"/>
      <c r="Q1" s="558"/>
    </row>
    <row r="2" spans="1:17" ht="16.5" x14ac:dyDescent="0.3">
      <c r="A2" s="1083" t="s">
        <v>55</v>
      </c>
      <c r="B2" s="1084"/>
      <c r="C2" s="1085"/>
      <c r="D2" s="1085"/>
      <c r="E2" s="1085"/>
      <c r="F2" s="1085"/>
      <c r="G2" s="1085"/>
      <c r="H2" s="1085"/>
      <c r="I2" s="1085"/>
      <c r="J2" s="1085"/>
      <c r="K2" s="1085"/>
      <c r="L2" s="1085"/>
      <c r="M2" s="1086" t="s">
        <v>126</v>
      </c>
      <c r="N2" s="1085"/>
      <c r="O2" s="1085"/>
      <c r="P2" s="1085"/>
      <c r="Q2" s="1087"/>
    </row>
    <row r="3" spans="1:17" ht="18.75" x14ac:dyDescent="0.3">
      <c r="A3" s="1088" t="s">
        <v>388</v>
      </c>
      <c r="B3" s="1089"/>
      <c r="C3" s="1089"/>
      <c r="D3" s="1089"/>
      <c r="E3" s="1089"/>
      <c r="F3" s="1089"/>
      <c r="G3" s="1089"/>
      <c r="H3" s="1089"/>
      <c r="I3" s="1089"/>
      <c r="J3" s="1089"/>
      <c r="K3" s="1089"/>
      <c r="L3" s="1089"/>
      <c r="M3" s="1089"/>
      <c r="N3" s="1089"/>
      <c r="O3" s="1089"/>
      <c r="P3" s="1089"/>
      <c r="Q3" s="1090"/>
    </row>
    <row r="4" spans="1:17" ht="25.5" x14ac:dyDescent="0.35">
      <c r="A4" s="559"/>
      <c r="B4" s="560" t="s">
        <v>71</v>
      </c>
      <c r="C4" s="1091">
        <f>SUM('Sched Value'!C4:I4)</f>
        <v>1</v>
      </c>
      <c r="D4" s="1092"/>
      <c r="E4" s="1092"/>
      <c r="F4" s="1092"/>
      <c r="G4" s="1093"/>
      <c r="H4" s="1093"/>
      <c r="I4" s="1093"/>
      <c r="J4" s="1093"/>
      <c r="K4" s="1093"/>
      <c r="L4" s="1093"/>
      <c r="M4" s="1094" t="s">
        <v>8</v>
      </c>
      <c r="N4" s="1095"/>
      <c r="O4" s="1096">
        <f>SUM('Sched Value'!O4:R4)</f>
        <v>45108</v>
      </c>
      <c r="P4" s="1096"/>
      <c r="Q4" s="1097"/>
    </row>
    <row r="5" spans="1:17" ht="13.5" x14ac:dyDescent="0.25">
      <c r="A5" s="559"/>
      <c r="B5" s="560" t="s">
        <v>317</v>
      </c>
      <c r="C5" s="1098" t="str">
        <f>'Sched Value'!C5</f>
        <v>Enter Number in SOV</v>
      </c>
      <c r="D5" s="1099"/>
      <c r="E5" s="1099"/>
      <c r="F5" s="561"/>
      <c r="G5" s="1093"/>
      <c r="H5" s="1093"/>
      <c r="I5" s="1093"/>
      <c r="J5" s="1093"/>
      <c r="K5" s="1093"/>
      <c r="L5" s="1093"/>
      <c r="M5" s="1100" t="s">
        <v>3</v>
      </c>
      <c r="N5" s="1093"/>
      <c r="O5" s="1098" t="str">
        <f>'Sched Value'!O5</f>
        <v>Add Contractor Name on SOV</v>
      </c>
      <c r="P5" s="1099"/>
      <c r="Q5" s="1101"/>
    </row>
    <row r="6" spans="1:17" ht="7.5" customHeight="1" thickBot="1" x14ac:dyDescent="0.3">
      <c r="A6" s="562"/>
      <c r="B6" s="1062"/>
      <c r="C6" s="1063"/>
      <c r="D6" s="1063"/>
      <c r="E6" s="1063"/>
      <c r="F6" s="1063"/>
      <c r="G6" s="1063"/>
      <c r="H6" s="1063"/>
      <c r="I6" s="1063"/>
      <c r="J6" s="1063"/>
      <c r="K6" s="1063"/>
      <c r="L6" s="1063"/>
      <c r="M6" s="1063"/>
      <c r="N6" s="1063"/>
      <c r="O6" s="1063"/>
      <c r="P6" s="1063"/>
      <c r="Q6" s="1064"/>
    </row>
    <row r="7" spans="1:17" ht="14.25" thickBot="1" x14ac:dyDescent="0.3">
      <c r="A7" s="563" t="s">
        <v>77</v>
      </c>
      <c r="B7" s="564" t="s">
        <v>78</v>
      </c>
      <c r="C7" s="1065" t="s">
        <v>106</v>
      </c>
      <c r="D7" s="1066"/>
      <c r="E7" s="1066"/>
      <c r="F7" s="1066"/>
      <c r="G7" s="1066"/>
      <c r="H7" s="1066"/>
      <c r="I7" s="1066"/>
      <c r="J7" s="1066"/>
      <c r="K7" s="1066"/>
      <c r="L7" s="1067"/>
      <c r="M7" s="1065" t="s">
        <v>79</v>
      </c>
      <c r="N7" s="1068"/>
      <c r="O7" s="1068"/>
      <c r="P7" s="1068"/>
      <c r="Q7" s="1069"/>
    </row>
    <row r="8" spans="1:17" ht="15.75" customHeight="1" thickBot="1" x14ac:dyDescent="0.3">
      <c r="A8" s="1070" t="s">
        <v>107</v>
      </c>
      <c r="B8" s="1072" t="s">
        <v>108</v>
      </c>
      <c r="C8" s="1035" t="s">
        <v>109</v>
      </c>
      <c r="D8" s="1074"/>
      <c r="E8" s="565" t="s">
        <v>318</v>
      </c>
      <c r="F8" s="566" t="s">
        <v>319</v>
      </c>
      <c r="G8" s="1026" t="s">
        <v>320</v>
      </c>
      <c r="H8" s="1026" t="s">
        <v>90</v>
      </c>
      <c r="I8" s="1051" t="s">
        <v>327</v>
      </c>
      <c r="J8" s="1051" t="s">
        <v>328</v>
      </c>
      <c r="K8" s="1076" t="s">
        <v>369</v>
      </c>
      <c r="L8" s="1051" t="s">
        <v>112</v>
      </c>
      <c r="M8" s="1076"/>
      <c r="N8" s="1078" t="s">
        <v>113</v>
      </c>
      <c r="O8" s="1079"/>
      <c r="P8" s="1080"/>
      <c r="Q8" s="1081"/>
    </row>
    <row r="9" spans="1:17" ht="25.5" customHeight="1" thickBot="1" x14ac:dyDescent="0.3">
      <c r="A9" s="1071"/>
      <c r="B9" s="1073"/>
      <c r="C9" s="567" t="s">
        <v>44</v>
      </c>
      <c r="D9" s="568" t="s">
        <v>114</v>
      </c>
      <c r="E9" s="568" t="s">
        <v>115</v>
      </c>
      <c r="F9" s="10" t="s">
        <v>321</v>
      </c>
      <c r="G9" s="1075"/>
      <c r="H9" s="1075"/>
      <c r="I9" s="1052" t="s">
        <v>322</v>
      </c>
      <c r="J9" s="1052" t="s">
        <v>322</v>
      </c>
      <c r="K9" s="1082"/>
      <c r="L9" s="1052"/>
      <c r="M9" s="1077"/>
      <c r="N9" s="569" t="s">
        <v>117</v>
      </c>
      <c r="O9" s="570" t="s">
        <v>118</v>
      </c>
      <c r="P9" s="570" t="s">
        <v>119</v>
      </c>
      <c r="Q9" s="571" t="s">
        <v>120</v>
      </c>
    </row>
    <row r="10" spans="1:17" x14ac:dyDescent="0.2">
      <c r="A10" s="1058" t="s">
        <v>330</v>
      </c>
      <c r="B10" s="1059"/>
      <c r="C10" s="572"/>
      <c r="D10" s="573"/>
      <c r="E10" s="573"/>
      <c r="F10" s="574"/>
      <c r="G10" s="574"/>
      <c r="H10" s="574"/>
      <c r="I10" s="575"/>
      <c r="J10" s="575"/>
      <c r="K10" s="575"/>
      <c r="L10" s="576"/>
      <c r="M10" s="577"/>
      <c r="N10" s="574"/>
      <c r="O10" s="574"/>
      <c r="P10" s="578"/>
      <c r="Q10" s="579"/>
    </row>
    <row r="11" spans="1:17" x14ac:dyDescent="0.2">
      <c r="A11" s="1054" t="s">
        <v>391</v>
      </c>
      <c r="B11" s="1056" t="s">
        <v>332</v>
      </c>
      <c r="C11" s="580"/>
      <c r="D11" s="581"/>
      <c r="E11" s="581"/>
      <c r="F11" s="13"/>
      <c r="G11" s="13"/>
      <c r="H11" s="13"/>
      <c r="I11" s="21"/>
      <c r="J11" s="21"/>
      <c r="K11" s="21"/>
      <c r="L11" s="582"/>
      <c r="M11" s="583"/>
      <c r="N11" s="13"/>
      <c r="O11" s="13"/>
      <c r="P11" s="13"/>
      <c r="Q11" s="584"/>
    </row>
    <row r="12" spans="1:17" x14ac:dyDescent="0.2">
      <c r="A12" s="1055"/>
      <c r="B12" s="1057"/>
      <c r="C12" s="632"/>
      <c r="D12" s="781"/>
      <c r="E12" s="586"/>
      <c r="F12" s="587"/>
      <c r="G12" s="617"/>
      <c r="H12" s="618"/>
      <c r="I12" s="618"/>
      <c r="J12" s="618"/>
      <c r="K12" s="618"/>
      <c r="L12" s="619"/>
      <c r="M12" s="97"/>
      <c r="N12" s="13"/>
      <c r="O12" s="94"/>
      <c r="P12" s="94"/>
      <c r="Q12" s="584"/>
    </row>
    <row r="13" spans="1:17" x14ac:dyDescent="0.2">
      <c r="A13" s="1055"/>
      <c r="B13" s="1057"/>
      <c r="C13" s="632"/>
      <c r="D13" s="781"/>
      <c r="E13" s="589"/>
      <c r="F13" s="587"/>
      <c r="G13" s="617"/>
      <c r="H13" s="618"/>
      <c r="I13" s="618"/>
      <c r="J13" s="618"/>
      <c r="K13" s="618"/>
      <c r="L13" s="619"/>
      <c r="M13" s="97"/>
      <c r="N13" s="13"/>
      <c r="O13" s="94"/>
      <c r="P13" s="94"/>
      <c r="Q13" s="584"/>
    </row>
    <row r="14" spans="1:17" x14ac:dyDescent="0.2">
      <c r="A14" s="1055"/>
      <c r="B14" s="1057"/>
      <c r="C14" s="632"/>
      <c r="D14" s="781"/>
      <c r="E14" s="589"/>
      <c r="F14" s="587"/>
      <c r="G14" s="617"/>
      <c r="H14" s="618"/>
      <c r="I14" s="618"/>
      <c r="J14" s="618"/>
      <c r="K14" s="618"/>
      <c r="L14" s="619"/>
      <c r="M14" s="97"/>
      <c r="N14" s="13"/>
      <c r="O14" s="94"/>
      <c r="P14" s="94"/>
      <c r="Q14" s="584"/>
    </row>
    <row r="15" spans="1:17" ht="24.75" customHeight="1" x14ac:dyDescent="0.2">
      <c r="A15" s="620"/>
      <c r="B15" s="621" t="s">
        <v>332</v>
      </c>
      <c r="C15" s="632">
        <v>1</v>
      </c>
      <c r="D15" s="641" t="s">
        <v>333</v>
      </c>
      <c r="E15" s="624">
        <v>0</v>
      </c>
      <c r="F15" s="625">
        <v>0</v>
      </c>
      <c r="G15" s="633">
        <f t="shared" ref="G15:G16" si="0">(F15*C15)+(E15*C15)</f>
        <v>0</v>
      </c>
      <c r="H15" s="634">
        <v>0</v>
      </c>
      <c r="I15" s="634">
        <v>0</v>
      </c>
      <c r="J15" s="634">
        <v>0</v>
      </c>
      <c r="K15" s="634">
        <v>0</v>
      </c>
      <c r="L15" s="619">
        <f t="shared" ref="L15:L16" si="1">SUM(G15:K15)</f>
        <v>0</v>
      </c>
      <c r="M15" s="628"/>
      <c r="N15" s="629">
        <f>O15+P15</f>
        <v>0</v>
      </c>
      <c r="O15" s="627">
        <v>0</v>
      </c>
      <c r="P15" s="627">
        <v>0</v>
      </c>
      <c r="Q15" s="584">
        <f>L15-N15</f>
        <v>0</v>
      </c>
    </row>
    <row r="16" spans="1:17" ht="24.75" customHeight="1" x14ac:dyDescent="0.2">
      <c r="A16" s="620"/>
      <c r="B16" s="780" t="s">
        <v>425</v>
      </c>
      <c r="C16" s="632">
        <v>0</v>
      </c>
      <c r="D16" s="641" t="s">
        <v>333</v>
      </c>
      <c r="E16" s="624">
        <v>0</v>
      </c>
      <c r="F16" s="625">
        <v>0</v>
      </c>
      <c r="G16" s="633">
        <f t="shared" si="0"/>
        <v>0</v>
      </c>
      <c r="H16" s="634">
        <v>0</v>
      </c>
      <c r="I16" s="634">
        <v>0</v>
      </c>
      <c r="J16" s="634">
        <v>0</v>
      </c>
      <c r="K16" s="634">
        <v>0</v>
      </c>
      <c r="L16" s="619">
        <f t="shared" si="1"/>
        <v>0</v>
      </c>
      <c r="M16" s="628"/>
      <c r="N16" s="629">
        <f>O16+P16</f>
        <v>0</v>
      </c>
      <c r="O16" s="627">
        <v>0</v>
      </c>
      <c r="P16" s="627">
        <v>0</v>
      </c>
      <c r="Q16" s="584">
        <f>L16-N16</f>
        <v>0</v>
      </c>
    </row>
    <row r="17" spans="1:17" x14ac:dyDescent="0.2">
      <c r="A17" s="585"/>
      <c r="B17" s="646" t="s">
        <v>344</v>
      </c>
      <c r="C17" s="782"/>
      <c r="D17" s="783"/>
      <c r="E17" s="624"/>
      <c r="F17" s="625"/>
      <c r="G17" s="635">
        <f>SUM(G15:G16)</f>
        <v>0</v>
      </c>
      <c r="H17" s="635">
        <f t="shared" ref="H17:L17" si="2">SUM(H15:H16)</f>
        <v>0</v>
      </c>
      <c r="I17" s="635">
        <f t="shared" si="2"/>
        <v>0</v>
      </c>
      <c r="J17" s="635">
        <f t="shared" si="2"/>
        <v>0</v>
      </c>
      <c r="K17" s="635">
        <f t="shared" si="2"/>
        <v>0</v>
      </c>
      <c r="L17" s="635">
        <f t="shared" si="2"/>
        <v>0</v>
      </c>
      <c r="M17" s="628"/>
      <c r="N17" s="626">
        <f>SUM(N15:N16)</f>
        <v>0</v>
      </c>
      <c r="O17" s="626">
        <f>SUM(O15:O16)</f>
        <v>0</v>
      </c>
      <c r="P17" s="626">
        <f>SUM(P15:P16)</f>
        <v>0</v>
      </c>
      <c r="Q17" s="588">
        <f>L17-N17</f>
        <v>0</v>
      </c>
    </row>
    <row r="18" spans="1:17" x14ac:dyDescent="0.2">
      <c r="A18" s="1060" t="s">
        <v>331</v>
      </c>
      <c r="B18" s="1061"/>
      <c r="C18" s="622"/>
      <c r="D18" s="623"/>
      <c r="E18" s="624"/>
      <c r="F18" s="625"/>
      <c r="G18" s="626"/>
      <c r="H18" s="627"/>
      <c r="I18" s="627"/>
      <c r="J18" s="627"/>
      <c r="K18" s="627"/>
      <c r="L18" s="582"/>
      <c r="M18" s="628"/>
      <c r="N18" s="629"/>
      <c r="O18" s="627"/>
      <c r="P18" s="627"/>
      <c r="Q18" s="584"/>
    </row>
    <row r="19" spans="1:17" ht="38.25" x14ac:dyDescent="0.2">
      <c r="A19" s="770" t="s">
        <v>392</v>
      </c>
      <c r="B19" s="590" t="s">
        <v>346</v>
      </c>
      <c r="C19" s="636"/>
      <c r="D19" s="637"/>
      <c r="E19" s="638"/>
      <c r="F19" s="639"/>
      <c r="G19" s="626"/>
      <c r="H19" s="626"/>
      <c r="I19" s="626"/>
      <c r="J19" s="626"/>
      <c r="K19" s="626"/>
      <c r="L19" s="582"/>
      <c r="M19" s="640"/>
      <c r="N19" s="626"/>
      <c r="O19" s="626"/>
      <c r="P19" s="626"/>
      <c r="Q19" s="588"/>
    </row>
    <row r="20" spans="1:17" x14ac:dyDescent="0.2">
      <c r="A20" s="585"/>
      <c r="B20" s="91" t="s">
        <v>336</v>
      </c>
      <c r="C20" s="622">
        <v>0</v>
      </c>
      <c r="D20" s="623"/>
      <c r="E20" s="624">
        <v>0</v>
      </c>
      <c r="F20" s="625">
        <v>0</v>
      </c>
      <c r="G20" s="626">
        <f t="shared" ref="G20:G36" si="3">(F20*C20)+(E20*C20)</f>
        <v>0</v>
      </c>
      <c r="H20" s="627">
        <v>0</v>
      </c>
      <c r="I20" s="627">
        <v>0</v>
      </c>
      <c r="J20" s="627">
        <v>0</v>
      </c>
      <c r="K20" s="627">
        <v>0</v>
      </c>
      <c r="L20" s="582">
        <f t="shared" ref="L20:L27" si="4">SUM(G20:K20)</f>
        <v>0</v>
      </c>
      <c r="M20" s="628"/>
      <c r="N20" s="629">
        <f t="shared" ref="N20:N27" si="5">O20+P20</f>
        <v>0</v>
      </c>
      <c r="O20" s="627">
        <v>0</v>
      </c>
      <c r="P20" s="627">
        <v>0</v>
      </c>
      <c r="Q20" s="630">
        <f t="shared" ref="Q20:Q30" si="6">L20-N20</f>
        <v>0</v>
      </c>
    </row>
    <row r="21" spans="1:17" x14ac:dyDescent="0.2">
      <c r="A21" s="585"/>
      <c r="B21" s="91" t="s">
        <v>337</v>
      </c>
      <c r="C21" s="622">
        <v>0</v>
      </c>
      <c r="D21" s="623"/>
      <c r="E21" s="624">
        <v>0</v>
      </c>
      <c r="F21" s="625">
        <v>0</v>
      </c>
      <c r="G21" s="626">
        <f t="shared" si="3"/>
        <v>0</v>
      </c>
      <c r="H21" s="627">
        <v>0</v>
      </c>
      <c r="I21" s="627">
        <v>0</v>
      </c>
      <c r="J21" s="627">
        <v>0</v>
      </c>
      <c r="K21" s="627">
        <v>0</v>
      </c>
      <c r="L21" s="582">
        <f t="shared" si="4"/>
        <v>0</v>
      </c>
      <c r="M21" s="628"/>
      <c r="N21" s="629">
        <f t="shared" si="5"/>
        <v>0</v>
      </c>
      <c r="O21" s="627">
        <v>0</v>
      </c>
      <c r="P21" s="627">
        <v>0</v>
      </c>
      <c r="Q21" s="630">
        <f t="shared" si="6"/>
        <v>0</v>
      </c>
    </row>
    <row r="22" spans="1:17" x14ac:dyDescent="0.2">
      <c r="A22" s="585"/>
      <c r="B22" s="91" t="s">
        <v>338</v>
      </c>
      <c r="C22" s="631">
        <v>0</v>
      </c>
      <c r="D22" s="623"/>
      <c r="E22" s="624">
        <v>0</v>
      </c>
      <c r="F22" s="625">
        <v>0</v>
      </c>
      <c r="G22" s="626">
        <f t="shared" si="3"/>
        <v>0</v>
      </c>
      <c r="H22" s="627">
        <v>0</v>
      </c>
      <c r="I22" s="627">
        <v>0</v>
      </c>
      <c r="J22" s="627">
        <v>0</v>
      </c>
      <c r="K22" s="627">
        <v>0</v>
      </c>
      <c r="L22" s="582">
        <f t="shared" si="4"/>
        <v>0</v>
      </c>
      <c r="M22" s="628"/>
      <c r="N22" s="629">
        <f t="shared" si="5"/>
        <v>0</v>
      </c>
      <c r="O22" s="627">
        <v>0</v>
      </c>
      <c r="P22" s="627">
        <v>0</v>
      </c>
      <c r="Q22" s="630">
        <f t="shared" si="6"/>
        <v>0</v>
      </c>
    </row>
    <row r="23" spans="1:17" x14ac:dyDescent="0.2">
      <c r="A23" s="585"/>
      <c r="B23" s="91" t="s">
        <v>339</v>
      </c>
      <c r="C23" s="632">
        <v>0</v>
      </c>
      <c r="D23" s="641"/>
      <c r="E23" s="586">
        <v>0</v>
      </c>
      <c r="F23" s="625">
        <v>0</v>
      </c>
      <c r="G23" s="626">
        <f t="shared" si="3"/>
        <v>0</v>
      </c>
      <c r="H23" s="627">
        <v>0</v>
      </c>
      <c r="I23" s="627">
        <v>0</v>
      </c>
      <c r="J23" s="627">
        <v>0</v>
      </c>
      <c r="K23" s="627">
        <v>0</v>
      </c>
      <c r="L23" s="582">
        <f t="shared" si="4"/>
        <v>0</v>
      </c>
      <c r="M23" s="628"/>
      <c r="N23" s="629">
        <f t="shared" si="5"/>
        <v>0</v>
      </c>
      <c r="O23" s="627">
        <v>0</v>
      </c>
      <c r="P23" s="627">
        <v>0</v>
      </c>
      <c r="Q23" s="630">
        <f t="shared" si="6"/>
        <v>0</v>
      </c>
    </row>
    <row r="24" spans="1:17" x14ac:dyDescent="0.2">
      <c r="A24" s="585"/>
      <c r="B24" s="91" t="s">
        <v>340</v>
      </c>
      <c r="C24" s="632">
        <v>0</v>
      </c>
      <c r="D24" s="641"/>
      <c r="E24" s="586">
        <v>0</v>
      </c>
      <c r="F24" s="625">
        <v>0</v>
      </c>
      <c r="G24" s="626">
        <f t="shared" si="3"/>
        <v>0</v>
      </c>
      <c r="H24" s="627">
        <v>0</v>
      </c>
      <c r="I24" s="627">
        <v>0</v>
      </c>
      <c r="J24" s="627">
        <v>0</v>
      </c>
      <c r="K24" s="627">
        <v>0</v>
      </c>
      <c r="L24" s="582">
        <f t="shared" si="4"/>
        <v>0</v>
      </c>
      <c r="M24" s="628"/>
      <c r="N24" s="629">
        <f t="shared" si="5"/>
        <v>0</v>
      </c>
      <c r="O24" s="627">
        <v>0</v>
      </c>
      <c r="P24" s="627">
        <v>0</v>
      </c>
      <c r="Q24" s="584">
        <f t="shared" si="6"/>
        <v>0</v>
      </c>
    </row>
    <row r="25" spans="1:17" x14ac:dyDescent="0.2">
      <c r="A25" s="585"/>
      <c r="B25" s="91" t="s">
        <v>341</v>
      </c>
      <c r="C25" s="632">
        <v>0</v>
      </c>
      <c r="D25" s="641"/>
      <c r="E25" s="586">
        <v>0</v>
      </c>
      <c r="F25" s="625">
        <v>0</v>
      </c>
      <c r="G25" s="626">
        <f t="shared" si="3"/>
        <v>0</v>
      </c>
      <c r="H25" s="627">
        <v>0</v>
      </c>
      <c r="I25" s="627">
        <v>0</v>
      </c>
      <c r="J25" s="627">
        <v>0</v>
      </c>
      <c r="K25" s="627">
        <v>0</v>
      </c>
      <c r="L25" s="582">
        <f t="shared" si="4"/>
        <v>0</v>
      </c>
      <c r="M25" s="628"/>
      <c r="N25" s="629">
        <f t="shared" si="5"/>
        <v>0</v>
      </c>
      <c r="O25" s="627">
        <v>0</v>
      </c>
      <c r="P25" s="627">
        <v>0</v>
      </c>
      <c r="Q25" s="584">
        <f t="shared" si="6"/>
        <v>0</v>
      </c>
    </row>
    <row r="26" spans="1:17" x14ac:dyDescent="0.2">
      <c r="A26" s="585"/>
      <c r="B26" s="91" t="s">
        <v>342</v>
      </c>
      <c r="C26" s="632">
        <v>0</v>
      </c>
      <c r="D26" s="641"/>
      <c r="E26" s="586">
        <v>0</v>
      </c>
      <c r="F26" s="625">
        <v>0</v>
      </c>
      <c r="G26" s="626">
        <f t="shared" si="3"/>
        <v>0</v>
      </c>
      <c r="H26" s="627">
        <v>0</v>
      </c>
      <c r="I26" s="627">
        <v>0</v>
      </c>
      <c r="J26" s="627">
        <v>0</v>
      </c>
      <c r="K26" s="627">
        <v>0</v>
      </c>
      <c r="L26" s="582">
        <f t="shared" si="4"/>
        <v>0</v>
      </c>
      <c r="M26" s="628"/>
      <c r="N26" s="629">
        <f t="shared" si="5"/>
        <v>0</v>
      </c>
      <c r="O26" s="627">
        <v>0</v>
      </c>
      <c r="P26" s="627">
        <v>0</v>
      </c>
      <c r="Q26" s="584">
        <f t="shared" si="6"/>
        <v>0</v>
      </c>
    </row>
    <row r="27" spans="1:17" x14ac:dyDescent="0.2">
      <c r="A27" s="585"/>
      <c r="B27" s="91" t="s">
        <v>343</v>
      </c>
      <c r="C27" s="632">
        <v>0</v>
      </c>
      <c r="D27" s="641"/>
      <c r="E27" s="586">
        <v>0</v>
      </c>
      <c r="F27" s="625">
        <v>0</v>
      </c>
      <c r="G27" s="626">
        <f t="shared" si="3"/>
        <v>0</v>
      </c>
      <c r="H27" s="627">
        <v>0</v>
      </c>
      <c r="I27" s="627">
        <v>0</v>
      </c>
      <c r="J27" s="627">
        <v>0</v>
      </c>
      <c r="K27" s="627">
        <v>0</v>
      </c>
      <c r="L27" s="582">
        <f t="shared" si="4"/>
        <v>0</v>
      </c>
      <c r="M27" s="628"/>
      <c r="N27" s="629">
        <f t="shared" si="5"/>
        <v>0</v>
      </c>
      <c r="O27" s="627">
        <v>0</v>
      </c>
      <c r="P27" s="627">
        <v>0</v>
      </c>
      <c r="Q27" s="584">
        <f t="shared" si="6"/>
        <v>0</v>
      </c>
    </row>
    <row r="28" spans="1:17" x14ac:dyDescent="0.2">
      <c r="A28" s="585"/>
      <c r="B28" s="728" t="s">
        <v>359</v>
      </c>
      <c r="C28" s="632">
        <v>0</v>
      </c>
      <c r="D28" s="641"/>
      <c r="E28" s="586">
        <v>0</v>
      </c>
      <c r="F28" s="625">
        <v>0</v>
      </c>
      <c r="G28" s="626">
        <f t="shared" ref="G28:G29" si="7">(F28*C28)+(E28*C28)</f>
        <v>0</v>
      </c>
      <c r="H28" s="627">
        <v>0</v>
      </c>
      <c r="I28" s="627">
        <v>0</v>
      </c>
      <c r="J28" s="627">
        <v>0</v>
      </c>
      <c r="K28" s="627">
        <v>0</v>
      </c>
      <c r="L28" s="582">
        <f t="shared" ref="L28:L29" si="8">SUM(G28:K28)</f>
        <v>0</v>
      </c>
      <c r="M28" s="628"/>
      <c r="N28" s="629">
        <f t="shared" ref="N28:N29" si="9">O28+P28</f>
        <v>0</v>
      </c>
      <c r="O28" s="627">
        <v>0</v>
      </c>
      <c r="P28" s="627">
        <v>0</v>
      </c>
      <c r="Q28" s="584">
        <f t="shared" ref="Q28:Q29" si="10">L28-N28</f>
        <v>0</v>
      </c>
    </row>
    <row r="29" spans="1:17" x14ac:dyDescent="0.2">
      <c r="A29" s="585"/>
      <c r="B29" s="728" t="s">
        <v>359</v>
      </c>
      <c r="C29" s="632">
        <v>0</v>
      </c>
      <c r="D29" s="641"/>
      <c r="E29" s="586">
        <v>0</v>
      </c>
      <c r="F29" s="625">
        <v>0</v>
      </c>
      <c r="G29" s="626">
        <f t="shared" si="7"/>
        <v>0</v>
      </c>
      <c r="H29" s="627">
        <v>0</v>
      </c>
      <c r="I29" s="627">
        <v>0</v>
      </c>
      <c r="J29" s="627">
        <v>0</v>
      </c>
      <c r="K29" s="627">
        <v>0</v>
      </c>
      <c r="L29" s="582">
        <f t="shared" si="8"/>
        <v>0</v>
      </c>
      <c r="M29" s="628"/>
      <c r="N29" s="629">
        <f t="shared" si="9"/>
        <v>0</v>
      </c>
      <c r="O29" s="627">
        <v>0</v>
      </c>
      <c r="P29" s="627">
        <v>0</v>
      </c>
      <c r="Q29" s="584">
        <f t="shared" si="10"/>
        <v>0</v>
      </c>
    </row>
    <row r="30" spans="1:17" ht="22.5" x14ac:dyDescent="0.2">
      <c r="A30" s="585"/>
      <c r="B30" s="647" t="s">
        <v>348</v>
      </c>
      <c r="C30" s="632"/>
      <c r="D30" s="641"/>
      <c r="E30" s="586"/>
      <c r="F30" s="625"/>
      <c r="G30" s="626">
        <f>SUM(G20:G27)</f>
        <v>0</v>
      </c>
      <c r="H30" s="626">
        <f t="shared" ref="H30:L30" si="11">SUM(H20:H27)</f>
        <v>0</v>
      </c>
      <c r="I30" s="626">
        <f t="shared" si="11"/>
        <v>0</v>
      </c>
      <c r="J30" s="626">
        <f t="shared" si="11"/>
        <v>0</v>
      </c>
      <c r="K30" s="626">
        <f t="shared" si="11"/>
        <v>0</v>
      </c>
      <c r="L30" s="626">
        <f t="shared" si="11"/>
        <v>0</v>
      </c>
      <c r="M30" s="628"/>
      <c r="N30" s="626">
        <f>SUM(N20:N27)</f>
        <v>0</v>
      </c>
      <c r="O30" s="626">
        <f>SUM(O20:O27)</f>
        <v>0</v>
      </c>
      <c r="P30" s="626">
        <f>SUM(P20:P27)</f>
        <v>0</v>
      </c>
      <c r="Q30" s="584">
        <f t="shared" si="6"/>
        <v>0</v>
      </c>
    </row>
    <row r="31" spans="1:17" ht="38.25" x14ac:dyDescent="0.2">
      <c r="A31" s="770" t="s">
        <v>393</v>
      </c>
      <c r="B31" s="590" t="s">
        <v>347</v>
      </c>
      <c r="C31" s="622"/>
      <c r="D31" s="623"/>
      <c r="E31" s="624"/>
      <c r="F31" s="625"/>
      <c r="G31" s="626"/>
      <c r="H31" s="627"/>
      <c r="I31" s="627"/>
      <c r="J31" s="627"/>
      <c r="K31" s="627"/>
      <c r="L31" s="582"/>
      <c r="M31" s="628"/>
      <c r="N31" s="629"/>
      <c r="O31" s="627"/>
      <c r="P31" s="627"/>
      <c r="Q31" s="584"/>
    </row>
    <row r="32" spans="1:17" x14ac:dyDescent="0.2">
      <c r="A32" s="585"/>
      <c r="B32" s="91" t="s">
        <v>323</v>
      </c>
      <c r="C32" s="622">
        <v>0</v>
      </c>
      <c r="D32" s="642"/>
      <c r="E32" s="624">
        <v>0</v>
      </c>
      <c r="F32" s="625">
        <v>0</v>
      </c>
      <c r="G32" s="626">
        <f>(F32*C32)+(E32*C32)</f>
        <v>0</v>
      </c>
      <c r="H32" s="627">
        <v>0</v>
      </c>
      <c r="I32" s="627">
        <v>0</v>
      </c>
      <c r="J32" s="627">
        <v>0</v>
      </c>
      <c r="K32" s="627">
        <v>0</v>
      </c>
      <c r="L32" s="582">
        <f>SUM(G32:K32)</f>
        <v>0</v>
      </c>
      <c r="M32" s="628"/>
      <c r="N32" s="629">
        <f>O32+P32</f>
        <v>0</v>
      </c>
      <c r="O32" s="627">
        <v>0</v>
      </c>
      <c r="P32" s="627">
        <v>0</v>
      </c>
      <c r="Q32" s="588">
        <f>L32-N32</f>
        <v>0</v>
      </c>
    </row>
    <row r="33" spans="1:17" x14ac:dyDescent="0.2">
      <c r="A33" s="585"/>
      <c r="B33" s="91" t="s">
        <v>324</v>
      </c>
      <c r="C33" s="622">
        <v>0</v>
      </c>
      <c r="D33" s="642"/>
      <c r="E33" s="624">
        <v>0</v>
      </c>
      <c r="F33" s="625">
        <v>0</v>
      </c>
      <c r="G33" s="626">
        <f>(F33*C33)+(E33*C33)</f>
        <v>0</v>
      </c>
      <c r="H33" s="627">
        <v>0</v>
      </c>
      <c r="I33" s="627">
        <v>0</v>
      </c>
      <c r="J33" s="627">
        <v>0</v>
      </c>
      <c r="K33" s="627">
        <v>0</v>
      </c>
      <c r="L33" s="582">
        <f>SUM(G33:K33)</f>
        <v>0</v>
      </c>
      <c r="M33" s="628"/>
      <c r="N33" s="629">
        <f>O33+P33</f>
        <v>0</v>
      </c>
      <c r="O33" s="627">
        <v>0</v>
      </c>
      <c r="P33" s="627">
        <v>0</v>
      </c>
      <c r="Q33" s="588">
        <f>L33-N33</f>
        <v>0</v>
      </c>
    </row>
    <row r="34" spans="1:17" x14ac:dyDescent="0.2">
      <c r="A34" s="585"/>
      <c r="B34" s="91" t="s">
        <v>325</v>
      </c>
      <c r="C34" s="622">
        <v>0</v>
      </c>
      <c r="D34" s="642"/>
      <c r="E34" s="624">
        <v>0</v>
      </c>
      <c r="F34" s="625">
        <v>0</v>
      </c>
      <c r="G34" s="626">
        <f>(F34*C34)+(E34*C34)</f>
        <v>0</v>
      </c>
      <c r="H34" s="627">
        <v>0</v>
      </c>
      <c r="I34" s="627">
        <v>0</v>
      </c>
      <c r="J34" s="627">
        <v>0</v>
      </c>
      <c r="K34" s="627">
        <v>0</v>
      </c>
      <c r="L34" s="582">
        <f>SUM(G34:K34)</f>
        <v>0</v>
      </c>
      <c r="M34" s="628"/>
      <c r="N34" s="629">
        <f>O34+P34</f>
        <v>0</v>
      </c>
      <c r="O34" s="627">
        <v>0</v>
      </c>
      <c r="P34" s="627">
        <v>0</v>
      </c>
      <c r="Q34" s="588">
        <f>L34-N34</f>
        <v>0</v>
      </c>
    </row>
    <row r="35" spans="1:17" x14ac:dyDescent="0.2">
      <c r="A35" s="620"/>
      <c r="B35" s="621" t="s">
        <v>335</v>
      </c>
      <c r="C35" s="622">
        <v>0</v>
      </c>
      <c r="D35" s="643"/>
      <c r="E35" s="624">
        <v>0</v>
      </c>
      <c r="F35" s="625">
        <v>0</v>
      </c>
      <c r="G35" s="626">
        <f>(F35*C35)+(E35*C35)</f>
        <v>0</v>
      </c>
      <c r="H35" s="627">
        <v>0</v>
      </c>
      <c r="I35" s="627">
        <v>0</v>
      </c>
      <c r="J35" s="627">
        <v>0</v>
      </c>
      <c r="K35" s="627">
        <v>0</v>
      </c>
      <c r="L35" s="582">
        <f>SUM(G35:K35)</f>
        <v>0</v>
      </c>
      <c r="M35" s="640"/>
      <c r="N35" s="629">
        <f>O35+P35</f>
        <v>0</v>
      </c>
      <c r="O35" s="627">
        <v>0</v>
      </c>
      <c r="P35" s="627">
        <v>0</v>
      </c>
      <c r="Q35" s="588">
        <f>L35-N35</f>
        <v>0</v>
      </c>
    </row>
    <row r="36" spans="1:17" x14ac:dyDescent="0.2">
      <c r="A36" s="585"/>
      <c r="B36" s="91" t="s">
        <v>334</v>
      </c>
      <c r="C36" s="622">
        <v>0</v>
      </c>
      <c r="D36" s="642"/>
      <c r="E36" s="624">
        <v>0</v>
      </c>
      <c r="F36" s="625">
        <v>0</v>
      </c>
      <c r="G36" s="626">
        <f t="shared" si="3"/>
        <v>0</v>
      </c>
      <c r="H36" s="627">
        <v>0</v>
      </c>
      <c r="I36" s="627">
        <v>0</v>
      </c>
      <c r="J36" s="627">
        <v>0</v>
      </c>
      <c r="K36" s="627">
        <v>0</v>
      </c>
      <c r="L36" s="582">
        <f t="shared" ref="L36" si="12">SUM(G36:K36)</f>
        <v>0</v>
      </c>
      <c r="M36" s="628"/>
      <c r="N36" s="629">
        <f t="shared" ref="N36" si="13">O36+P36</f>
        <v>0</v>
      </c>
      <c r="O36" s="627">
        <v>0</v>
      </c>
      <c r="P36" s="627">
        <v>0</v>
      </c>
      <c r="Q36" s="588">
        <f t="shared" ref="Q36" si="14">L36-N36</f>
        <v>0</v>
      </c>
    </row>
    <row r="37" spans="1:17" ht="25.35" customHeight="1" thickBot="1" x14ac:dyDescent="0.25">
      <c r="A37" s="648"/>
      <c r="B37" s="647" t="s">
        <v>345</v>
      </c>
      <c r="C37" s="649"/>
      <c r="D37" s="650"/>
      <c r="E37" s="651"/>
      <c r="F37" s="652"/>
      <c r="G37" s="653">
        <f>SUM(G32:G36)</f>
        <v>0</v>
      </c>
      <c r="H37" s="653">
        <f t="shared" ref="H37:L37" si="15">SUM(H32:H36)</f>
        <v>0</v>
      </c>
      <c r="I37" s="653">
        <f t="shared" si="15"/>
        <v>0</v>
      </c>
      <c r="J37" s="653">
        <f t="shared" si="15"/>
        <v>0</v>
      </c>
      <c r="K37" s="653">
        <f t="shared" si="15"/>
        <v>0</v>
      </c>
      <c r="L37" s="653">
        <f t="shared" si="15"/>
        <v>0</v>
      </c>
      <c r="M37" s="654"/>
      <c r="N37" s="655">
        <f>SUM(N32:N36)</f>
        <v>0</v>
      </c>
      <c r="O37" s="653">
        <f>SUM(O32:O36)</f>
        <v>0</v>
      </c>
      <c r="P37" s="653">
        <f>SUM(P32:P36)</f>
        <v>0</v>
      </c>
      <c r="Q37" s="726">
        <f t="shared" ref="Q37" si="16">SUM(Q32:Q36)</f>
        <v>0</v>
      </c>
    </row>
    <row r="38" spans="1:17" ht="13.5" thickBot="1" x14ac:dyDescent="0.25">
      <c r="A38" s="591"/>
      <c r="B38" s="592" t="s">
        <v>326</v>
      </c>
      <c r="C38" s="593"/>
      <c r="D38" s="594"/>
      <c r="E38" s="595"/>
      <c r="F38" s="595"/>
      <c r="G38" s="596">
        <f>G17+G30+G37</f>
        <v>0</v>
      </c>
      <c r="H38" s="596">
        <f t="shared" ref="H38:L38" si="17">H17+H30+H37</f>
        <v>0</v>
      </c>
      <c r="I38" s="596">
        <f t="shared" si="17"/>
        <v>0</v>
      </c>
      <c r="J38" s="596">
        <f t="shared" si="17"/>
        <v>0</v>
      </c>
      <c r="K38" s="596">
        <f t="shared" si="17"/>
        <v>0</v>
      </c>
      <c r="L38" s="596">
        <f t="shared" si="17"/>
        <v>0</v>
      </c>
      <c r="M38" s="597"/>
      <c r="N38" s="596">
        <f>N37+N30+N17</f>
        <v>0</v>
      </c>
      <c r="O38" s="596">
        <f>O37+O30+O17</f>
        <v>0</v>
      </c>
      <c r="P38" s="596">
        <f>P37+P30+P17</f>
        <v>0</v>
      </c>
      <c r="Q38" s="598">
        <f>Q37+Q30+Q17</f>
        <v>0</v>
      </c>
    </row>
    <row r="39" spans="1:17" x14ac:dyDescent="0.2">
      <c r="A39" s="599" t="s">
        <v>125</v>
      </c>
      <c r="B39" s="771" t="s">
        <v>389</v>
      </c>
      <c r="C39" s="771"/>
      <c r="D39" s="771"/>
      <c r="E39" s="771"/>
      <c r="F39" s="771"/>
      <c r="G39" s="771"/>
      <c r="H39" s="771"/>
      <c r="I39" s="771"/>
      <c r="J39" s="771"/>
      <c r="K39" s="771"/>
      <c r="Q39" s="600"/>
    </row>
    <row r="40" spans="1:17" ht="21" customHeight="1" thickBot="1" x14ac:dyDescent="0.25">
      <c r="A40" s="601"/>
      <c r="B40" s="602"/>
      <c r="C40" s="602"/>
      <c r="D40" s="602"/>
      <c r="E40" s="602"/>
      <c r="F40" s="602"/>
      <c r="G40" s="602"/>
      <c r="H40" s="602"/>
      <c r="I40" s="602"/>
      <c r="J40" s="602"/>
      <c r="K40" s="602"/>
      <c r="L40" s="602"/>
      <c r="M40" s="602"/>
      <c r="N40" s="602"/>
      <c r="O40" s="602"/>
      <c r="P40" s="602"/>
      <c r="Q40" s="603"/>
    </row>
    <row r="41" spans="1:17" ht="13.5" thickTop="1" x14ac:dyDescent="0.2"/>
    <row r="43" spans="1:17" x14ac:dyDescent="0.2">
      <c r="B43" s="604"/>
    </row>
  </sheetData>
  <sheetProtection algorithmName="SHA-512" hashValue="l6YJfRcKM61pqD8SPDwwVYFX1NhdAHOYIAkjbp7rGGaRKP01M4guUmWjjaComOX7199bUXECapsjmwDm2j3V4g==" saltValue="dHAofoM/zA7xPpLFJ2JJmA==" spinCount="100000" sheet="1" objects="1" scenarios="1"/>
  <mergeCells count="28">
    <mergeCell ref="J8:J9"/>
    <mergeCell ref="K8:K9"/>
    <mergeCell ref="A2:L2"/>
    <mergeCell ref="M2:Q2"/>
    <mergeCell ref="A3:Q3"/>
    <mergeCell ref="C4:F4"/>
    <mergeCell ref="G4:L5"/>
    <mergeCell ref="M4:N4"/>
    <mergeCell ref="O4:Q4"/>
    <mergeCell ref="C5:E5"/>
    <mergeCell ref="M5:N5"/>
    <mergeCell ref="O5:Q5"/>
    <mergeCell ref="A11:A14"/>
    <mergeCell ref="B11:B14"/>
    <mergeCell ref="A10:B10"/>
    <mergeCell ref="A18:B18"/>
    <mergeCell ref="B6:Q6"/>
    <mergeCell ref="C7:L7"/>
    <mergeCell ref="M7:Q7"/>
    <mergeCell ref="A8:A9"/>
    <mergeCell ref="B8:B9"/>
    <mergeCell ref="C8:D8"/>
    <mergeCell ref="G8:G9"/>
    <mergeCell ref="H8:H9"/>
    <mergeCell ref="L8:L9"/>
    <mergeCell ref="M8:M9"/>
    <mergeCell ref="N8:Q8"/>
    <mergeCell ref="I8:I9"/>
  </mergeCells>
  <pageMargins left="0.95" right="0.7" top="0.75" bottom="0.75" header="0.3" footer="0.3"/>
  <pageSetup paperSize="5" scale="59" orientation="landscape" r:id="rId1"/>
  <headerFooter alignWithMargins="0">
    <oddFooter>&amp;L&amp;"Book Antiqua,Regular"PDC Revised: March 2024&amp;R&amp;"Book Antiqua,Regular"P&amp;8AGE&amp;10 &amp;P &amp;8OF &amp;10&amp;N</oddFooter>
  </headerFooter>
  <ignoredErrors>
    <ignoredError sqref="C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F789A-4D5B-448F-938F-D453E0FCAF04}">
  <dimension ref="A2:K30"/>
  <sheetViews>
    <sheetView zoomScaleNormal="100" workbookViewId="0">
      <selection activeCell="A9" sqref="A9:C9"/>
    </sheetView>
  </sheetViews>
  <sheetFormatPr defaultRowHeight="12.75" x14ac:dyDescent="0.2"/>
  <cols>
    <col min="3" max="3" width="31.28515625" customWidth="1"/>
    <col min="4" max="11" width="15.7109375" customWidth="1"/>
  </cols>
  <sheetData>
    <row r="2" spans="1:11" ht="16.5" x14ac:dyDescent="0.3">
      <c r="A2" s="1115" t="s">
        <v>55</v>
      </c>
      <c r="B2" s="1116"/>
      <c r="C2" s="1116"/>
      <c r="D2" s="1116"/>
      <c r="E2" s="1117" t="s">
        <v>126</v>
      </c>
      <c r="F2" s="1116"/>
      <c r="G2" s="1116"/>
      <c r="H2" s="1116"/>
      <c r="I2" s="1116"/>
      <c r="J2" s="1116"/>
      <c r="K2" s="1116"/>
    </row>
    <row r="3" spans="1:11" ht="18.75" x14ac:dyDescent="0.3">
      <c r="A3" s="1118" t="s">
        <v>253</v>
      </c>
      <c r="B3" s="1023"/>
      <c r="C3" s="1023"/>
      <c r="D3" s="1023"/>
      <c r="E3" s="1023"/>
      <c r="F3" s="1023"/>
      <c r="G3" s="1023"/>
      <c r="H3" s="1023"/>
      <c r="I3" s="1023"/>
      <c r="J3" s="1023"/>
      <c r="K3" s="1023"/>
    </row>
    <row r="4" spans="1:11" ht="13.5" x14ac:dyDescent="0.25">
      <c r="A4" s="1119" t="s">
        <v>254</v>
      </c>
      <c r="B4" s="1120"/>
      <c r="C4" s="1120"/>
      <c r="D4" s="1120"/>
      <c r="E4" s="1120"/>
      <c r="F4" s="1120"/>
      <c r="G4" s="1120"/>
      <c r="H4" s="1120"/>
      <c r="I4" s="1120"/>
      <c r="J4" s="1120"/>
      <c r="K4" s="1120"/>
    </row>
    <row r="5" spans="1:11" ht="25.5" x14ac:dyDescent="0.35">
      <c r="A5" s="1018" t="s">
        <v>255</v>
      </c>
      <c r="B5" s="862"/>
      <c r="C5" s="1024">
        <f>SUM('Sched Value'!C4:I4)</f>
        <v>1</v>
      </c>
      <c r="D5" s="891"/>
      <c r="E5" s="891"/>
      <c r="F5" s="862"/>
      <c r="H5" s="432" t="s">
        <v>8</v>
      </c>
      <c r="I5" s="1121">
        <f>SUM('Sched Value'!O4:R4)</f>
        <v>45108</v>
      </c>
      <c r="J5" s="1122"/>
      <c r="K5" s="1122"/>
    </row>
    <row r="6" spans="1:11" ht="13.5" x14ac:dyDescent="0.25">
      <c r="A6" s="1018" t="s">
        <v>329</v>
      </c>
      <c r="B6" s="862"/>
      <c r="C6" s="1123" t="str">
        <f>'Sched Value'!C5</f>
        <v>Enter Number in SOV</v>
      </c>
      <c r="D6" s="880"/>
      <c r="E6" s="880"/>
      <c r="F6" s="862"/>
      <c r="H6" s="8" t="s">
        <v>3</v>
      </c>
      <c r="I6" s="1124" t="str">
        <f>'Sched Value'!O5</f>
        <v>Add Contractor Name on SOV</v>
      </c>
      <c r="J6" s="880"/>
      <c r="K6" s="880"/>
    </row>
    <row r="7" spans="1:11" ht="13.5" thickBot="1" x14ac:dyDescent="0.25">
      <c r="A7" s="862"/>
      <c r="B7" s="862"/>
      <c r="C7" s="862"/>
      <c r="D7" s="862"/>
      <c r="E7" s="862"/>
      <c r="F7" s="862"/>
      <c r="G7" s="862"/>
      <c r="H7" s="862"/>
      <c r="I7" s="862"/>
      <c r="J7" s="862"/>
      <c r="K7" s="862"/>
    </row>
    <row r="8" spans="1:11" ht="27.75" thickTop="1" x14ac:dyDescent="0.25">
      <c r="A8" s="1125" t="s">
        <v>62</v>
      </c>
      <c r="B8" s="872"/>
      <c r="C8" s="1126"/>
      <c r="D8" s="433" t="s">
        <v>256</v>
      </c>
      <c r="E8" s="433" t="s">
        <v>257</v>
      </c>
      <c r="F8" s="433" t="s">
        <v>258</v>
      </c>
      <c r="G8" s="433" t="s">
        <v>259</v>
      </c>
      <c r="H8" s="434" t="s">
        <v>260</v>
      </c>
      <c r="I8" s="433" t="s">
        <v>261</v>
      </c>
      <c r="J8" s="433" t="s">
        <v>262</v>
      </c>
      <c r="K8" s="435" t="s">
        <v>263</v>
      </c>
    </row>
    <row r="9" spans="1:11" x14ac:dyDescent="0.2">
      <c r="A9" s="1104"/>
      <c r="B9" s="1105"/>
      <c r="C9" s="1106"/>
      <c r="D9" s="436"/>
      <c r="E9" s="436"/>
      <c r="F9" s="436"/>
      <c r="G9" s="436"/>
      <c r="H9" s="436"/>
      <c r="I9" s="437">
        <v>0</v>
      </c>
      <c r="J9" s="438">
        <f>H98*I9</f>
        <v>0</v>
      </c>
      <c r="K9" s="439"/>
    </row>
    <row r="10" spans="1:11" x14ac:dyDescent="0.2">
      <c r="A10" s="1104"/>
      <c r="B10" s="1105"/>
      <c r="C10" s="1106"/>
      <c r="D10" s="440"/>
      <c r="E10" s="440"/>
      <c r="F10" s="440"/>
      <c r="G10" s="440"/>
      <c r="H10" s="440"/>
      <c r="I10" s="441">
        <v>0</v>
      </c>
      <c r="J10" s="438">
        <f t="shared" ref="J10:J25" si="0">H99*I10</f>
        <v>0</v>
      </c>
      <c r="K10" s="442"/>
    </row>
    <row r="11" spans="1:11" x14ac:dyDescent="0.2">
      <c r="A11" s="1104"/>
      <c r="B11" s="1105"/>
      <c r="C11" s="1106"/>
      <c r="D11" s="440"/>
      <c r="E11" s="440"/>
      <c r="F11" s="440"/>
      <c r="G11" s="98"/>
      <c r="H11" s="440"/>
      <c r="I11" s="441">
        <v>0</v>
      </c>
      <c r="J11" s="438">
        <f t="shared" si="0"/>
        <v>0</v>
      </c>
      <c r="K11" s="442"/>
    </row>
    <row r="12" spans="1:11" x14ac:dyDescent="0.2">
      <c r="A12" s="1104"/>
      <c r="B12" s="1105"/>
      <c r="C12" s="1106"/>
      <c r="D12" s="440"/>
      <c r="E12" s="440"/>
      <c r="F12" s="440"/>
      <c r="G12" s="440"/>
      <c r="H12" s="440"/>
      <c r="I12" s="441">
        <v>0</v>
      </c>
      <c r="J12" s="438">
        <f t="shared" si="0"/>
        <v>0</v>
      </c>
      <c r="K12" s="442"/>
    </row>
    <row r="13" spans="1:11" x14ac:dyDescent="0.2">
      <c r="A13" s="1104"/>
      <c r="B13" s="1105"/>
      <c r="C13" s="1106"/>
      <c r="D13" s="440"/>
      <c r="E13" s="440"/>
      <c r="F13" s="440"/>
      <c r="G13" s="440"/>
      <c r="H13" s="440"/>
      <c r="I13" s="441">
        <v>0</v>
      </c>
      <c r="J13" s="438">
        <f t="shared" si="0"/>
        <v>0</v>
      </c>
      <c r="K13" s="442"/>
    </row>
    <row r="14" spans="1:11" x14ac:dyDescent="0.2">
      <c r="A14" s="1104"/>
      <c r="B14" s="1105"/>
      <c r="C14" s="1106"/>
      <c r="D14" s="440"/>
      <c r="E14" s="440"/>
      <c r="F14" s="440"/>
      <c r="G14" s="440"/>
      <c r="H14" s="440"/>
      <c r="I14" s="441">
        <v>0</v>
      </c>
      <c r="J14" s="438">
        <f t="shared" si="0"/>
        <v>0</v>
      </c>
      <c r="K14" s="442"/>
    </row>
    <row r="15" spans="1:11" x14ac:dyDescent="0.2">
      <c r="A15" s="1104"/>
      <c r="B15" s="1105"/>
      <c r="C15" s="1106"/>
      <c r="D15" s="440"/>
      <c r="E15" s="440"/>
      <c r="F15" s="440"/>
      <c r="G15" s="440"/>
      <c r="H15" s="440"/>
      <c r="I15" s="441">
        <v>0</v>
      </c>
      <c r="J15" s="438">
        <f t="shared" si="0"/>
        <v>0</v>
      </c>
      <c r="K15" s="442"/>
    </row>
    <row r="16" spans="1:11" x14ac:dyDescent="0.2">
      <c r="A16" s="1104"/>
      <c r="B16" s="1105"/>
      <c r="C16" s="1106"/>
      <c r="D16" s="440"/>
      <c r="E16" s="440"/>
      <c r="F16" s="440"/>
      <c r="G16" s="440"/>
      <c r="H16" s="440"/>
      <c r="I16" s="441">
        <v>0</v>
      </c>
      <c r="J16" s="438">
        <f t="shared" si="0"/>
        <v>0</v>
      </c>
      <c r="K16" s="442"/>
    </row>
    <row r="17" spans="1:11" x14ac:dyDescent="0.2">
      <c r="A17" s="1104"/>
      <c r="B17" s="1105"/>
      <c r="C17" s="1106"/>
      <c r="D17" s="440"/>
      <c r="E17" s="440"/>
      <c r="F17" s="440"/>
      <c r="G17" s="440"/>
      <c r="H17" s="440"/>
      <c r="I17" s="441">
        <v>0</v>
      </c>
      <c r="J17" s="438">
        <f t="shared" si="0"/>
        <v>0</v>
      </c>
      <c r="K17" s="442"/>
    </row>
    <row r="18" spans="1:11" x14ac:dyDescent="0.2">
      <c r="A18" s="1104"/>
      <c r="B18" s="1105"/>
      <c r="C18" s="1106"/>
      <c r="D18" s="440"/>
      <c r="E18" s="440"/>
      <c r="F18" s="440"/>
      <c r="G18" s="440"/>
      <c r="H18" s="440"/>
      <c r="I18" s="441">
        <v>0</v>
      </c>
      <c r="J18" s="438">
        <f t="shared" si="0"/>
        <v>0</v>
      </c>
      <c r="K18" s="442"/>
    </row>
    <row r="19" spans="1:11" x14ac:dyDescent="0.2">
      <c r="A19" s="1104"/>
      <c r="B19" s="1105"/>
      <c r="C19" s="1106"/>
      <c r="D19" s="440"/>
      <c r="E19" s="440"/>
      <c r="F19" s="440"/>
      <c r="G19" s="440"/>
      <c r="H19" s="440"/>
      <c r="I19" s="441">
        <v>0</v>
      </c>
      <c r="J19" s="438">
        <f t="shared" si="0"/>
        <v>0</v>
      </c>
      <c r="K19" s="442"/>
    </row>
    <row r="20" spans="1:11" x14ac:dyDescent="0.2">
      <c r="A20" s="1104"/>
      <c r="B20" s="1105"/>
      <c r="C20" s="1106"/>
      <c r="D20" s="440"/>
      <c r="E20" s="440"/>
      <c r="F20" s="440"/>
      <c r="G20" s="440"/>
      <c r="H20" s="440"/>
      <c r="I20" s="441">
        <v>0</v>
      </c>
      <c r="J20" s="438">
        <f t="shared" si="0"/>
        <v>0</v>
      </c>
      <c r="K20" s="442"/>
    </row>
    <row r="21" spans="1:11" x14ac:dyDescent="0.2">
      <c r="A21" s="1104"/>
      <c r="B21" s="1105"/>
      <c r="C21" s="1106"/>
      <c r="D21" s="440"/>
      <c r="E21" s="440"/>
      <c r="F21" s="440"/>
      <c r="G21" s="440"/>
      <c r="H21" s="440"/>
      <c r="I21" s="441">
        <v>0</v>
      </c>
      <c r="J21" s="438">
        <f t="shared" si="0"/>
        <v>0</v>
      </c>
      <c r="K21" s="442"/>
    </row>
    <row r="22" spans="1:11" x14ac:dyDescent="0.2">
      <c r="A22" s="1104"/>
      <c r="B22" s="1105"/>
      <c r="C22" s="1106"/>
      <c r="D22" s="440"/>
      <c r="E22" s="440"/>
      <c r="F22" s="440"/>
      <c r="G22" s="440"/>
      <c r="H22" s="440"/>
      <c r="I22" s="441">
        <v>0</v>
      </c>
      <c r="J22" s="438">
        <f t="shared" si="0"/>
        <v>0</v>
      </c>
      <c r="K22" s="442"/>
    </row>
    <row r="23" spans="1:11" x14ac:dyDescent="0.2">
      <c r="A23" s="1104"/>
      <c r="B23" s="1105"/>
      <c r="C23" s="1106"/>
      <c r="D23" s="440"/>
      <c r="E23" s="440"/>
      <c r="F23" s="440"/>
      <c r="G23" s="440"/>
      <c r="H23" s="440"/>
      <c r="I23" s="441">
        <v>0</v>
      </c>
      <c r="J23" s="438">
        <f t="shared" si="0"/>
        <v>0</v>
      </c>
      <c r="K23" s="442"/>
    </row>
    <row r="24" spans="1:11" x14ac:dyDescent="0.2">
      <c r="A24" s="1104"/>
      <c r="B24" s="1105"/>
      <c r="C24" s="1106"/>
      <c r="D24" s="440"/>
      <c r="E24" s="440"/>
      <c r="F24" s="440"/>
      <c r="G24" s="440"/>
      <c r="H24" s="440"/>
      <c r="I24" s="441">
        <v>0</v>
      </c>
      <c r="J24" s="438">
        <f t="shared" si="0"/>
        <v>0</v>
      </c>
      <c r="K24" s="442"/>
    </row>
    <row r="25" spans="1:11" x14ac:dyDescent="0.2">
      <c r="A25" s="1107"/>
      <c r="B25" s="1108"/>
      <c r="C25" s="1109"/>
      <c r="D25" s="443"/>
      <c r="E25" s="443"/>
      <c r="F25" s="443"/>
      <c r="G25" s="443"/>
      <c r="H25" s="443"/>
      <c r="I25" s="444">
        <v>0</v>
      </c>
      <c r="J25" s="438">
        <f t="shared" si="0"/>
        <v>0</v>
      </c>
      <c r="K25" s="445"/>
    </row>
    <row r="26" spans="1:11" ht="13.5" x14ac:dyDescent="0.25">
      <c r="A26" s="1110"/>
      <c r="B26" s="1111"/>
      <c r="C26" s="1112"/>
      <c r="D26" s="446"/>
      <c r="E26" s="446"/>
      <c r="F26" s="446"/>
      <c r="G26" s="446"/>
      <c r="H26" s="446"/>
      <c r="I26" s="447" t="s">
        <v>264</v>
      </c>
      <c r="J26" s="448">
        <f>SUM(J9:J25)</f>
        <v>0</v>
      </c>
      <c r="K26" s="449"/>
    </row>
    <row r="27" spans="1:11" x14ac:dyDescent="0.2">
      <c r="A27" s="1113"/>
      <c r="B27" s="1113"/>
      <c r="C27" s="1113"/>
      <c r="D27" s="1113"/>
      <c r="E27" s="1113"/>
      <c r="F27" s="1113"/>
      <c r="G27" s="1113"/>
      <c r="H27" s="1113"/>
      <c r="I27" s="1113"/>
      <c r="J27" s="1113"/>
      <c r="K27" s="1113"/>
    </row>
    <row r="28" spans="1:11" ht="27" x14ac:dyDescent="0.25">
      <c r="A28" s="1103" t="s">
        <v>265</v>
      </c>
      <c r="B28" s="1103"/>
      <c r="C28" s="1103"/>
      <c r="D28" s="862"/>
      <c r="E28" s="450" t="s">
        <v>266</v>
      </c>
      <c r="F28" s="451"/>
      <c r="G28" s="451"/>
      <c r="H28" s="1103"/>
      <c r="I28" s="450" t="s">
        <v>267</v>
      </c>
      <c r="J28" s="451"/>
      <c r="K28" s="451"/>
    </row>
    <row r="29" spans="1:11" ht="13.5" x14ac:dyDescent="0.25">
      <c r="A29" s="1114"/>
      <c r="B29" s="1114"/>
      <c r="C29" s="1114"/>
      <c r="D29" s="862"/>
      <c r="E29" s="1114"/>
      <c r="F29" s="1114"/>
      <c r="G29" s="1114"/>
      <c r="H29" s="1103"/>
      <c r="I29" s="1114"/>
      <c r="J29" s="1105"/>
      <c r="K29" s="1105"/>
    </row>
    <row r="30" spans="1:11" ht="13.5" x14ac:dyDescent="0.25">
      <c r="A30" s="1102" t="s">
        <v>268</v>
      </c>
      <c r="B30" s="1102"/>
      <c r="C30" s="1102"/>
      <c r="D30" s="862"/>
      <c r="E30" s="1103" t="s">
        <v>269</v>
      </c>
      <c r="F30" s="862"/>
      <c r="G30" s="862"/>
      <c r="H30" s="1103"/>
      <c r="I30" s="1103" t="s">
        <v>270</v>
      </c>
      <c r="J30" s="862"/>
      <c r="K30" s="862"/>
    </row>
  </sheetData>
  <sheetProtection algorithmName="SHA-512" hashValue="BMMjje2FdParpemBQwRrFrSSOnFWg4qQN1NVDJQ5k9oadR3qzJOIqVFYhlfRIgNUxFhVrjcSHbs3GSkRBWalAA==" saltValue="3AKhlh8pjVUI5qS4sRChng==" spinCount="100000" sheet="1" objects="1" scenarios="1"/>
  <mergeCells count="41">
    <mergeCell ref="A11:C11"/>
    <mergeCell ref="A2:D2"/>
    <mergeCell ref="E2:K2"/>
    <mergeCell ref="A3:K3"/>
    <mergeCell ref="A4:K4"/>
    <mergeCell ref="A5:B5"/>
    <mergeCell ref="C5:E5"/>
    <mergeCell ref="F5:F6"/>
    <mergeCell ref="I5:K5"/>
    <mergeCell ref="A6:B6"/>
    <mergeCell ref="C6:E6"/>
    <mergeCell ref="I6:K6"/>
    <mergeCell ref="A7:K7"/>
    <mergeCell ref="A8:C8"/>
    <mergeCell ref="A9:C9"/>
    <mergeCell ref="A10:C10"/>
    <mergeCell ref="A23:C23"/>
    <mergeCell ref="A12:C12"/>
    <mergeCell ref="A13:C13"/>
    <mergeCell ref="A14:C14"/>
    <mergeCell ref="A15:C15"/>
    <mergeCell ref="A16:C16"/>
    <mergeCell ref="A17:C17"/>
    <mergeCell ref="A18:C18"/>
    <mergeCell ref="A19:C19"/>
    <mergeCell ref="A20:C20"/>
    <mergeCell ref="A21:C21"/>
    <mergeCell ref="A22:C22"/>
    <mergeCell ref="A30:C30"/>
    <mergeCell ref="E30:G30"/>
    <mergeCell ref="I30:K30"/>
    <mergeCell ref="A24:C24"/>
    <mergeCell ref="A25:C25"/>
    <mergeCell ref="A26:C26"/>
    <mergeCell ref="A27:K27"/>
    <mergeCell ref="A28:C28"/>
    <mergeCell ref="D28:D30"/>
    <mergeCell ref="H28:H30"/>
    <mergeCell ref="A29:C29"/>
    <mergeCell ref="E29:G29"/>
    <mergeCell ref="I29:K29"/>
  </mergeCells>
  <pageMargins left="0.2" right="0.2" top="0.75" bottom="0.75" header="0.05" footer="0.05"/>
  <pageSetup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3EE7-5467-4F7C-8A25-8F5EBC5A5E2E}">
  <dimension ref="A2:I38"/>
  <sheetViews>
    <sheetView view="pageBreakPreview" zoomScaleNormal="100" zoomScaleSheetLayoutView="100" workbookViewId="0">
      <selection activeCell="M31" sqref="M31"/>
    </sheetView>
  </sheetViews>
  <sheetFormatPr defaultColWidth="9.140625" defaultRowHeight="12.75" x14ac:dyDescent="0.2"/>
  <cols>
    <col min="1" max="1" width="2.28515625" style="523" customWidth="1"/>
    <col min="2" max="2" width="1.7109375" style="523" customWidth="1"/>
    <col min="3" max="3" width="10.140625" style="523" customWidth="1"/>
    <col min="4" max="4" width="28.85546875" style="523" customWidth="1"/>
    <col min="5" max="5" width="30.5703125" style="523" customWidth="1"/>
    <col min="6" max="6" width="31.85546875" style="523" customWidth="1"/>
    <col min="7" max="7" width="23.28515625" style="523" customWidth="1"/>
    <col min="8" max="8" width="30" style="523" customWidth="1"/>
    <col min="9" max="9" width="40" style="523" customWidth="1"/>
    <col min="10" max="16384" width="9.140625" style="523"/>
  </cols>
  <sheetData>
    <row r="2" spans="1:9" x14ac:dyDescent="0.2">
      <c r="H2" s="553"/>
    </row>
    <row r="3" spans="1:9" ht="15" x14ac:dyDescent="0.3">
      <c r="A3" s="1139" t="s">
        <v>292</v>
      </c>
      <c r="B3" s="1139"/>
      <c r="C3" s="1139"/>
      <c r="D3" s="1139"/>
      <c r="E3" s="1132" t="s">
        <v>429</v>
      </c>
      <c r="F3" s="1132"/>
      <c r="G3" s="1132"/>
      <c r="H3" s="1132"/>
      <c r="I3" s="1132"/>
    </row>
    <row r="4" spans="1:9" ht="15.75" x14ac:dyDescent="0.3">
      <c r="A4" s="1130" t="s">
        <v>364</v>
      </c>
      <c r="B4" s="1131"/>
      <c r="C4" s="1131"/>
      <c r="D4" s="1131"/>
      <c r="E4" s="1131"/>
      <c r="F4" s="1131"/>
      <c r="G4" s="1131"/>
      <c r="H4" s="1131"/>
      <c r="I4" s="1131"/>
    </row>
    <row r="5" spans="1:9" ht="13.5" thickBot="1" x14ac:dyDescent="0.25">
      <c r="A5" s="1093"/>
      <c r="B5" s="1093"/>
      <c r="C5" s="1093"/>
      <c r="D5" s="1093"/>
      <c r="E5" s="1093"/>
      <c r="F5" s="1093"/>
      <c r="G5" s="1093"/>
      <c r="H5" s="1093"/>
    </row>
    <row r="6" spans="1:9" ht="13.5" customHeight="1" thickBot="1" x14ac:dyDescent="0.25">
      <c r="B6" s="552"/>
      <c r="C6" s="1140" t="s">
        <v>291</v>
      </c>
      <c r="D6" s="1093"/>
      <c r="E6" s="1093"/>
      <c r="F6" s="1093"/>
      <c r="H6" s="1141" t="s">
        <v>290</v>
      </c>
      <c r="I6" s="1128">
        <f>SUM('Sched Value'!C4:I4)</f>
        <v>1</v>
      </c>
    </row>
    <row r="7" spans="1:9" ht="13.5" customHeight="1" thickBot="1" x14ac:dyDescent="0.25">
      <c r="B7" s="552"/>
      <c r="C7" s="1140" t="s">
        <v>289</v>
      </c>
      <c r="D7" s="1093"/>
      <c r="E7" s="1093"/>
      <c r="F7" s="1093"/>
      <c r="H7" s="1142"/>
      <c r="I7" s="1129"/>
    </row>
    <row r="8" spans="1:9" x14ac:dyDescent="0.2">
      <c r="A8" s="551"/>
      <c r="B8" s="551"/>
      <c r="C8" s="551"/>
      <c r="D8" s="551"/>
      <c r="E8" s="551"/>
      <c r="F8" s="551"/>
      <c r="G8" s="551"/>
      <c r="H8" s="551"/>
      <c r="I8" s="551"/>
    </row>
    <row r="9" spans="1:9" x14ac:dyDescent="0.2">
      <c r="A9" s="1134" t="s">
        <v>288</v>
      </c>
      <c r="B9" s="1134"/>
      <c r="C9" s="1135"/>
      <c r="D9" s="1143"/>
      <c r="E9" s="1143"/>
      <c r="F9" s="1144"/>
      <c r="H9" s="550" t="s">
        <v>8</v>
      </c>
      <c r="I9" s="549">
        <f>SUM('Sched Value'!O4:R4)</f>
        <v>45108</v>
      </c>
    </row>
    <row r="10" spans="1:9" x14ac:dyDescent="0.2">
      <c r="A10" s="1136" t="s">
        <v>287</v>
      </c>
      <c r="B10" s="1136"/>
      <c r="C10" s="1137"/>
      <c r="D10" s="1138" t="str">
        <f>'Sched Value'!E5</f>
        <v>Add Project Name on SOV</v>
      </c>
      <c r="E10" s="1138"/>
      <c r="F10" s="1093"/>
      <c r="G10" s="529"/>
      <c r="H10" s="548"/>
    </row>
    <row r="11" spans="1:9" x14ac:dyDescent="0.2">
      <c r="A11" s="1136" t="s">
        <v>286</v>
      </c>
      <c r="B11" s="1136"/>
      <c r="C11" s="1137"/>
      <c r="D11" s="1138" t="str">
        <f>'Sched Value'!C5</f>
        <v>Enter Number in SOV</v>
      </c>
      <c r="E11" s="1138"/>
      <c r="F11" s="1093"/>
      <c r="G11" s="547"/>
      <c r="H11" s="546"/>
    </row>
    <row r="12" spans="1:9" ht="13.5" thickBot="1" x14ac:dyDescent="0.25">
      <c r="A12" s="1093"/>
      <c r="B12" s="1093"/>
      <c r="C12" s="1093"/>
      <c r="D12" s="1093"/>
      <c r="E12" s="1093"/>
      <c r="F12" s="1093"/>
      <c r="G12" s="1093"/>
      <c r="H12" s="1093"/>
    </row>
    <row r="13" spans="1:9" ht="25.5" x14ac:dyDescent="0.2">
      <c r="A13" s="1148" t="s">
        <v>285</v>
      </c>
      <c r="B13" s="1148"/>
      <c r="C13" s="1148"/>
      <c r="D13" s="1149"/>
      <c r="E13" s="545" t="s">
        <v>284</v>
      </c>
      <c r="F13" s="545" t="s">
        <v>283</v>
      </c>
      <c r="G13" s="544" t="s">
        <v>282</v>
      </c>
      <c r="H13" s="544" t="s">
        <v>281</v>
      </c>
      <c r="I13" s="544" t="s">
        <v>280</v>
      </c>
    </row>
    <row r="14" spans="1:9" x14ac:dyDescent="0.2">
      <c r="A14" s="1150"/>
      <c r="B14" s="1150"/>
      <c r="C14" s="1150"/>
      <c r="D14" s="1150"/>
      <c r="E14" s="543"/>
      <c r="F14" s="541">
        <v>0</v>
      </c>
      <c r="G14" s="540">
        <v>0</v>
      </c>
      <c r="H14" s="539">
        <f t="shared" ref="H14:H30" si="0">F14-G14</f>
        <v>0</v>
      </c>
      <c r="I14" s="538" t="e">
        <f>G14/'Sched Value'!$C$169</f>
        <v>#DIV/0!</v>
      </c>
    </row>
    <row r="15" spans="1:9" x14ac:dyDescent="0.2">
      <c r="A15" s="1127"/>
      <c r="B15" s="1127"/>
      <c r="C15" s="1127"/>
      <c r="D15" s="1127"/>
      <c r="E15" s="542"/>
      <c r="F15" s="541">
        <v>0</v>
      </c>
      <c r="G15" s="540">
        <v>0</v>
      </c>
      <c r="H15" s="539">
        <f t="shared" si="0"/>
        <v>0</v>
      </c>
      <c r="I15" s="538" t="e">
        <f>G15/'Sched Value'!$C$169</f>
        <v>#DIV/0!</v>
      </c>
    </row>
    <row r="16" spans="1:9" x14ac:dyDescent="0.2">
      <c r="A16" s="1127"/>
      <c r="B16" s="1127"/>
      <c r="C16" s="1127"/>
      <c r="D16" s="1127"/>
      <c r="E16" s="542"/>
      <c r="F16" s="541">
        <v>0</v>
      </c>
      <c r="G16" s="540">
        <v>0</v>
      </c>
      <c r="H16" s="539">
        <f t="shared" si="0"/>
        <v>0</v>
      </c>
      <c r="I16" s="538" t="e">
        <f>G16/'Sched Value'!$C$169</f>
        <v>#DIV/0!</v>
      </c>
    </row>
    <row r="17" spans="1:9" x14ac:dyDescent="0.2">
      <c r="A17" s="1127"/>
      <c r="B17" s="1127"/>
      <c r="C17" s="1127"/>
      <c r="D17" s="1127"/>
      <c r="E17" s="542"/>
      <c r="F17" s="541">
        <v>0</v>
      </c>
      <c r="G17" s="540">
        <v>0</v>
      </c>
      <c r="H17" s="539">
        <f t="shared" si="0"/>
        <v>0</v>
      </c>
      <c r="I17" s="538" t="e">
        <f>G17/'Sched Value'!$C$169</f>
        <v>#DIV/0!</v>
      </c>
    </row>
    <row r="18" spans="1:9" x14ac:dyDescent="0.2">
      <c r="A18" s="1127"/>
      <c r="B18" s="1127"/>
      <c r="C18" s="1127"/>
      <c r="D18" s="1127"/>
      <c r="E18" s="542"/>
      <c r="F18" s="541">
        <v>0</v>
      </c>
      <c r="G18" s="540">
        <v>0</v>
      </c>
      <c r="H18" s="539">
        <f t="shared" si="0"/>
        <v>0</v>
      </c>
      <c r="I18" s="538" t="e">
        <f>G18/'Sched Value'!$C$169</f>
        <v>#DIV/0!</v>
      </c>
    </row>
    <row r="19" spans="1:9" x14ac:dyDescent="0.2">
      <c r="A19" s="1127"/>
      <c r="B19" s="1127"/>
      <c r="C19" s="1127"/>
      <c r="D19" s="1127"/>
      <c r="E19" s="542"/>
      <c r="F19" s="541">
        <v>0</v>
      </c>
      <c r="G19" s="540">
        <v>0</v>
      </c>
      <c r="H19" s="539">
        <f t="shared" si="0"/>
        <v>0</v>
      </c>
      <c r="I19" s="538" t="e">
        <f>G19/'Sched Value'!$C$169</f>
        <v>#DIV/0!</v>
      </c>
    </row>
    <row r="20" spans="1:9" x14ac:dyDescent="0.2">
      <c r="A20" s="1127"/>
      <c r="B20" s="1127"/>
      <c r="C20" s="1127"/>
      <c r="D20" s="1127"/>
      <c r="E20" s="542"/>
      <c r="F20" s="541">
        <v>0</v>
      </c>
      <c r="G20" s="540">
        <v>0</v>
      </c>
      <c r="H20" s="539">
        <f t="shared" si="0"/>
        <v>0</v>
      </c>
      <c r="I20" s="538" t="e">
        <f>G20/'Sched Value'!$C$169</f>
        <v>#DIV/0!</v>
      </c>
    </row>
    <row r="21" spans="1:9" x14ac:dyDescent="0.2">
      <c r="A21" s="1127"/>
      <c r="B21" s="1127"/>
      <c r="C21" s="1127"/>
      <c r="D21" s="1127"/>
      <c r="E21" s="542"/>
      <c r="F21" s="541">
        <v>0</v>
      </c>
      <c r="G21" s="540">
        <v>0</v>
      </c>
      <c r="H21" s="539">
        <f t="shared" si="0"/>
        <v>0</v>
      </c>
      <c r="I21" s="538" t="e">
        <f>G21/'Sched Value'!$C$169</f>
        <v>#DIV/0!</v>
      </c>
    </row>
    <row r="22" spans="1:9" x14ac:dyDescent="0.2">
      <c r="A22" s="1127"/>
      <c r="B22" s="1127"/>
      <c r="C22" s="1127"/>
      <c r="D22" s="1127"/>
      <c r="E22" s="542"/>
      <c r="F22" s="541">
        <v>0</v>
      </c>
      <c r="G22" s="540">
        <v>0</v>
      </c>
      <c r="H22" s="539">
        <f t="shared" si="0"/>
        <v>0</v>
      </c>
      <c r="I22" s="538" t="e">
        <f>G22/'Sched Value'!$C$169</f>
        <v>#DIV/0!</v>
      </c>
    </row>
    <row r="23" spans="1:9" x14ac:dyDescent="0.2">
      <c r="A23" s="1127"/>
      <c r="B23" s="1127"/>
      <c r="C23" s="1127"/>
      <c r="D23" s="1127"/>
      <c r="E23" s="542"/>
      <c r="F23" s="541">
        <v>0</v>
      </c>
      <c r="G23" s="540">
        <v>0</v>
      </c>
      <c r="H23" s="539">
        <f t="shared" si="0"/>
        <v>0</v>
      </c>
      <c r="I23" s="538" t="e">
        <f>G23/'Sched Value'!$C$169</f>
        <v>#DIV/0!</v>
      </c>
    </row>
    <row r="24" spans="1:9" x14ac:dyDescent="0.2">
      <c r="A24" s="1127"/>
      <c r="B24" s="1127"/>
      <c r="C24" s="1127"/>
      <c r="D24" s="1127"/>
      <c r="E24" s="542"/>
      <c r="F24" s="541">
        <v>0</v>
      </c>
      <c r="G24" s="540">
        <v>0</v>
      </c>
      <c r="H24" s="539">
        <f t="shared" si="0"/>
        <v>0</v>
      </c>
      <c r="I24" s="538" t="e">
        <f>G24/'Sched Value'!$C$169</f>
        <v>#DIV/0!</v>
      </c>
    </row>
    <row r="25" spans="1:9" x14ac:dyDescent="0.2">
      <c r="A25" s="1127"/>
      <c r="B25" s="1127"/>
      <c r="C25" s="1127"/>
      <c r="D25" s="1127"/>
      <c r="E25" s="542"/>
      <c r="F25" s="541">
        <v>0</v>
      </c>
      <c r="G25" s="540">
        <v>0</v>
      </c>
      <c r="H25" s="539">
        <f t="shared" si="0"/>
        <v>0</v>
      </c>
      <c r="I25" s="538" t="e">
        <f>G25/'Sched Value'!$C$169</f>
        <v>#DIV/0!</v>
      </c>
    </row>
    <row r="26" spans="1:9" x14ac:dyDescent="0.2">
      <c r="A26" s="1127"/>
      <c r="B26" s="1127"/>
      <c r="C26" s="1127"/>
      <c r="D26" s="1127"/>
      <c r="E26" s="542"/>
      <c r="F26" s="541">
        <v>0</v>
      </c>
      <c r="G26" s="540">
        <v>0</v>
      </c>
      <c r="H26" s="539">
        <f t="shared" si="0"/>
        <v>0</v>
      </c>
      <c r="I26" s="538" t="e">
        <f>G26/'Sched Value'!$C$169</f>
        <v>#DIV/0!</v>
      </c>
    </row>
    <row r="27" spans="1:9" x14ac:dyDescent="0.2">
      <c r="A27" s="1127"/>
      <c r="B27" s="1127"/>
      <c r="C27" s="1127"/>
      <c r="D27" s="1127"/>
      <c r="E27" s="542"/>
      <c r="F27" s="541">
        <v>0</v>
      </c>
      <c r="G27" s="540">
        <v>0</v>
      </c>
      <c r="H27" s="539">
        <f t="shared" si="0"/>
        <v>0</v>
      </c>
      <c r="I27" s="538" t="e">
        <f>G27/'Sched Value'!$C$169</f>
        <v>#DIV/0!</v>
      </c>
    </row>
    <row r="28" spans="1:9" x14ac:dyDescent="0.2">
      <c r="A28" s="1127"/>
      <c r="B28" s="1127"/>
      <c r="C28" s="1127"/>
      <c r="D28" s="1127"/>
      <c r="E28" s="542"/>
      <c r="F28" s="541">
        <v>0</v>
      </c>
      <c r="G28" s="540">
        <v>0</v>
      </c>
      <c r="H28" s="539">
        <f t="shared" si="0"/>
        <v>0</v>
      </c>
      <c r="I28" s="538" t="e">
        <f>G28/'Sched Value'!$C$169</f>
        <v>#DIV/0!</v>
      </c>
    </row>
    <row r="29" spans="1:9" x14ac:dyDescent="0.2">
      <c r="A29" s="1127"/>
      <c r="B29" s="1127"/>
      <c r="C29" s="1127"/>
      <c r="D29" s="1127"/>
      <c r="E29" s="542"/>
      <c r="F29" s="541">
        <v>0</v>
      </c>
      <c r="G29" s="540">
        <v>0</v>
      </c>
      <c r="H29" s="539">
        <f t="shared" si="0"/>
        <v>0</v>
      </c>
      <c r="I29" s="538" t="e">
        <f>G29/'Sched Value'!$C$169</f>
        <v>#DIV/0!</v>
      </c>
    </row>
    <row r="30" spans="1:9" x14ac:dyDescent="0.2">
      <c r="A30" s="1133"/>
      <c r="B30" s="1133"/>
      <c r="C30" s="1133"/>
      <c r="D30" s="1133"/>
      <c r="E30" s="537"/>
      <c r="F30" s="536">
        <v>0</v>
      </c>
      <c r="G30" s="535">
        <v>0</v>
      </c>
      <c r="H30" s="534">
        <f t="shared" si="0"/>
        <v>0</v>
      </c>
      <c r="I30" s="538" t="e">
        <f>G30/'Sched Value'!$C$169</f>
        <v>#DIV/0!</v>
      </c>
    </row>
    <row r="31" spans="1:9" ht="13.5" thickBot="1" x14ac:dyDescent="0.25">
      <c r="A31" s="533" t="s">
        <v>279</v>
      </c>
      <c r="B31" s="533"/>
      <c r="C31" s="533"/>
      <c r="D31" s="533"/>
      <c r="E31" s="532" t="s">
        <v>278</v>
      </c>
      <c r="F31" s="531">
        <f>SUM(F14:F30)</f>
        <v>0</v>
      </c>
      <c r="G31" s="531">
        <f>SUM(G14:G30)</f>
        <v>0</v>
      </c>
      <c r="H31" s="531">
        <f>SUM(H14:H30)</f>
        <v>0</v>
      </c>
      <c r="I31" s="530" t="e">
        <f>G31/'Sched Value'!$C$169</f>
        <v>#DIV/0!</v>
      </c>
    </row>
    <row r="32" spans="1:9" x14ac:dyDescent="0.2">
      <c r="A32" s="1093"/>
      <c r="B32" s="1093"/>
      <c r="C32" s="1093"/>
      <c r="D32" s="1093"/>
      <c r="E32" s="1093"/>
      <c r="F32" s="1093"/>
      <c r="G32" s="1093"/>
      <c r="H32" s="1093"/>
    </row>
    <row r="33" spans="1:8" ht="40.5" x14ac:dyDescent="0.2">
      <c r="B33" s="529"/>
      <c r="C33" s="528" t="s">
        <v>277</v>
      </c>
      <c r="D33" s="527" t="s">
        <v>276</v>
      </c>
      <c r="E33" s="1145" t="s">
        <v>427</v>
      </c>
      <c r="F33" s="1145"/>
      <c r="G33" s="1146" t="s">
        <v>428</v>
      </c>
      <c r="H33" s="1146"/>
    </row>
    <row r="34" spans="1:8" ht="13.5" x14ac:dyDescent="0.25">
      <c r="E34" s="1147"/>
      <c r="F34" s="1147"/>
    </row>
    <row r="36" spans="1:8" ht="13.5" x14ac:dyDescent="0.25">
      <c r="A36" s="526" t="s">
        <v>275</v>
      </c>
      <c r="D36" s="525"/>
    </row>
    <row r="37" spans="1:8" x14ac:dyDescent="0.2">
      <c r="D37" s="524"/>
    </row>
    <row r="38" spans="1:8" x14ac:dyDescent="0.2">
      <c r="A38" s="772" t="s">
        <v>421</v>
      </c>
      <c r="B38" s="773"/>
      <c r="C38" s="773"/>
      <c r="D38" s="773"/>
    </row>
  </sheetData>
  <sheetProtection algorithmName="SHA-512" hashValue="78qmI7otWx2f6L+EMQtHPS5gnCmQZJa220XGXUUI6YM+j1oV3FTU8bvoEebQ8HwuCXmPbw64oacGJkgHKeBs4w==" saltValue="bcPTRMYt1i4y/4Ps60QmMw==" spinCount="100000" sheet="1" objects="1" scenarios="1"/>
  <mergeCells count="38">
    <mergeCell ref="A11:C11"/>
    <mergeCell ref="D11:E11"/>
    <mergeCell ref="E33:F33"/>
    <mergeCell ref="G33:H33"/>
    <mergeCell ref="E34:F34"/>
    <mergeCell ref="A23:D23"/>
    <mergeCell ref="A24:D24"/>
    <mergeCell ref="A25:D25"/>
    <mergeCell ref="A26:D26"/>
    <mergeCell ref="A27:D27"/>
    <mergeCell ref="A32:H32"/>
    <mergeCell ref="A13:D13"/>
    <mergeCell ref="A14:D14"/>
    <mergeCell ref="A15:D15"/>
    <mergeCell ref="A16:D16"/>
    <mergeCell ref="A18:D18"/>
    <mergeCell ref="I6:I7"/>
    <mergeCell ref="A4:I4"/>
    <mergeCell ref="E3:I3"/>
    <mergeCell ref="A30:D30"/>
    <mergeCell ref="A17:D17"/>
    <mergeCell ref="A9:C9"/>
    <mergeCell ref="A10:C10"/>
    <mergeCell ref="D10:E10"/>
    <mergeCell ref="A12:H12"/>
    <mergeCell ref="A3:D3"/>
    <mergeCell ref="A5:H5"/>
    <mergeCell ref="C6:F6"/>
    <mergeCell ref="H6:H7"/>
    <mergeCell ref="C7:F7"/>
    <mergeCell ref="D9:E9"/>
    <mergeCell ref="F9:F11"/>
    <mergeCell ref="A29:D29"/>
    <mergeCell ref="A19:D19"/>
    <mergeCell ref="A20:D20"/>
    <mergeCell ref="A21:D21"/>
    <mergeCell ref="A22:D22"/>
    <mergeCell ref="A28:D28"/>
  </mergeCells>
  <pageMargins left="0.7" right="0.7" top="0.75" bottom="0.75" header="0.3" footer="0.3"/>
  <pageSetup scale="61" orientation="landscape" r:id="rId1"/>
  <headerFooter>
    <oddFooter>&amp;LPDC Revised: March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G273"/>
  <sheetViews>
    <sheetView zoomScaleNormal="100" workbookViewId="0">
      <selection activeCell="B1" sqref="B1:C1"/>
    </sheetView>
  </sheetViews>
  <sheetFormatPr defaultRowHeight="12.75" x14ac:dyDescent="0.2"/>
  <cols>
    <col min="1" max="1" width="2" customWidth="1"/>
    <col min="2" max="2" width="23.140625" customWidth="1"/>
    <col min="3" max="3" width="70.7109375" customWidth="1"/>
    <col min="6" max="6" width="16.42578125" customWidth="1"/>
    <col min="7" max="7" width="27.42578125" customWidth="1"/>
  </cols>
  <sheetData>
    <row r="1" spans="1:7" ht="29.25" customHeight="1" x14ac:dyDescent="0.25">
      <c r="A1" s="283" t="s">
        <v>47</v>
      </c>
      <c r="B1" s="1159"/>
      <c r="C1" s="1160"/>
      <c r="D1" s="509"/>
      <c r="E1" s="509"/>
      <c r="F1" s="763" t="s">
        <v>127</v>
      </c>
      <c r="G1" s="509"/>
    </row>
    <row r="2" spans="1:7" ht="14.25" x14ac:dyDescent="0.3">
      <c r="B2" s="510" t="s">
        <v>128</v>
      </c>
      <c r="C2" s="510"/>
      <c r="D2" s="511"/>
      <c r="E2" s="511"/>
      <c r="F2" s="1161" t="s">
        <v>1</v>
      </c>
      <c r="G2" s="1161"/>
    </row>
    <row r="3" spans="1:7" ht="15" x14ac:dyDescent="0.25">
      <c r="B3" s="512" t="s">
        <v>129</v>
      </c>
      <c r="C3" s="512"/>
      <c r="D3" s="513"/>
      <c r="E3" s="514"/>
      <c r="F3" s="1162"/>
      <c r="G3" s="1162"/>
    </row>
    <row r="4" spans="1:7" ht="15" x14ac:dyDescent="0.25">
      <c r="B4" s="515" t="s">
        <v>130</v>
      </c>
      <c r="C4" s="515" t="str">
        <f>'Sched Value'!E5</f>
        <v>Add Project Name on SOV</v>
      </c>
      <c r="D4" s="515"/>
      <c r="E4" s="516"/>
      <c r="F4" s="515" t="s">
        <v>131</v>
      </c>
      <c r="G4" s="517" t="str">
        <f>'Sched Value'!C5</f>
        <v>Enter Number in SOV</v>
      </c>
    </row>
    <row r="5" spans="1:7" ht="15" x14ac:dyDescent="0.25">
      <c r="B5" s="515" t="s">
        <v>71</v>
      </c>
      <c r="C5" s="518">
        <f>'Sched Value'!C4</f>
        <v>1</v>
      </c>
      <c r="D5" s="516"/>
      <c r="E5" s="516"/>
      <c r="F5" s="518" t="s">
        <v>132</v>
      </c>
      <c r="G5" s="519">
        <f>'Sched Value'!O4</f>
        <v>45108</v>
      </c>
    </row>
    <row r="6" spans="1:7" x14ac:dyDescent="0.2">
      <c r="B6" s="520"/>
      <c r="C6" s="520"/>
      <c r="D6" s="517"/>
      <c r="E6" s="517"/>
      <c r="F6" s="517"/>
      <c r="G6" s="517"/>
    </row>
    <row r="7" spans="1:7" ht="15.75" x14ac:dyDescent="0.25">
      <c r="B7" s="521" t="s">
        <v>133</v>
      </c>
      <c r="C7" s="521"/>
      <c r="D7" s="522" t="s">
        <v>134</v>
      </c>
      <c r="E7" s="522" t="s">
        <v>135</v>
      </c>
      <c r="F7" s="1158" t="s">
        <v>236</v>
      </c>
      <c r="G7" s="1158"/>
    </row>
    <row r="8" spans="1:7" ht="21.75" customHeight="1" x14ac:dyDescent="0.2">
      <c r="B8" s="1155" t="s">
        <v>136</v>
      </c>
      <c r="C8" s="1155"/>
      <c r="D8" s="774"/>
      <c r="E8" s="774"/>
      <c r="F8" s="774"/>
      <c r="G8" s="775"/>
    </row>
    <row r="9" spans="1:7" ht="30" customHeight="1" x14ac:dyDescent="0.2">
      <c r="B9" s="1151" t="s">
        <v>206</v>
      </c>
      <c r="C9" s="1151"/>
      <c r="D9" s="776"/>
      <c r="E9" s="776"/>
      <c r="F9" s="1154"/>
      <c r="G9" s="1154"/>
    </row>
    <row r="10" spans="1:7" ht="25.5" customHeight="1" x14ac:dyDescent="0.2">
      <c r="B10" s="1151" t="s">
        <v>137</v>
      </c>
      <c r="C10" s="1151"/>
      <c r="D10" s="776"/>
      <c r="E10" s="776"/>
      <c r="F10" s="1154"/>
      <c r="G10" s="1154"/>
    </row>
    <row r="11" spans="1:7" ht="38.25" customHeight="1" x14ac:dyDescent="0.2">
      <c r="B11" s="1151" t="s">
        <v>138</v>
      </c>
      <c r="C11" s="1151"/>
      <c r="D11" s="776"/>
      <c r="E11" s="776"/>
      <c r="F11" s="1154"/>
      <c r="G11" s="1154"/>
    </row>
    <row r="12" spans="1:7" ht="29.25" customHeight="1" x14ac:dyDescent="0.2">
      <c r="B12" s="1151" t="s">
        <v>207</v>
      </c>
      <c r="C12" s="1151"/>
      <c r="D12" s="776"/>
      <c r="E12" s="776"/>
      <c r="F12" s="1154"/>
      <c r="G12" s="1154"/>
    </row>
    <row r="13" spans="1:7" ht="16.5" customHeight="1" x14ac:dyDescent="0.2">
      <c r="B13" s="1156" t="s">
        <v>139</v>
      </c>
      <c r="C13" s="1156"/>
      <c r="D13" s="774"/>
      <c r="E13" s="774"/>
      <c r="F13" s="1157"/>
      <c r="G13" s="1157"/>
    </row>
    <row r="14" spans="1:7" ht="27" customHeight="1" x14ac:dyDescent="0.2">
      <c r="B14" s="1151" t="s">
        <v>140</v>
      </c>
      <c r="C14" s="1151"/>
      <c r="D14" s="776"/>
      <c r="E14" s="776"/>
      <c r="F14" s="1154"/>
      <c r="G14" s="1154"/>
    </row>
    <row r="15" spans="1:7" ht="21.75" customHeight="1" x14ac:dyDescent="0.2">
      <c r="B15" s="1151" t="s">
        <v>208</v>
      </c>
      <c r="C15" s="1151"/>
      <c r="D15" s="776"/>
      <c r="E15" s="777"/>
      <c r="F15" s="1154"/>
      <c r="G15" s="1154"/>
    </row>
    <row r="16" spans="1:7" ht="30.75" customHeight="1" x14ac:dyDescent="0.2">
      <c r="B16" s="1151" t="s">
        <v>209</v>
      </c>
      <c r="C16" s="1152"/>
      <c r="D16" s="776"/>
      <c r="E16" s="777"/>
      <c r="F16" s="1154"/>
      <c r="G16" s="1154"/>
    </row>
    <row r="17" spans="2:7" ht="30.75" customHeight="1" x14ac:dyDescent="0.2">
      <c r="B17" s="1151" t="s">
        <v>210</v>
      </c>
      <c r="C17" s="1151"/>
      <c r="D17" s="776"/>
      <c r="E17" s="776"/>
      <c r="F17" s="1154"/>
      <c r="G17" s="1154"/>
    </row>
    <row r="18" spans="2:7" ht="30.75" customHeight="1" x14ac:dyDescent="0.2">
      <c r="B18" s="1151" t="s">
        <v>211</v>
      </c>
      <c r="C18" s="1151"/>
      <c r="D18" s="776"/>
      <c r="E18" s="776"/>
      <c r="F18" s="1154"/>
      <c r="G18" s="1154"/>
    </row>
    <row r="19" spans="2:7" ht="26.25" customHeight="1" x14ac:dyDescent="0.2">
      <c r="B19" s="1151" t="s">
        <v>141</v>
      </c>
      <c r="C19" s="1151"/>
      <c r="D19" s="776"/>
      <c r="E19" s="776"/>
      <c r="F19" s="1154"/>
      <c r="G19" s="1154"/>
    </row>
    <row r="20" spans="2:7" ht="30" customHeight="1" x14ac:dyDescent="0.2">
      <c r="B20" s="1151" t="s">
        <v>212</v>
      </c>
      <c r="C20" s="1151"/>
      <c r="D20" s="776"/>
      <c r="E20" s="777"/>
      <c r="F20" s="1154"/>
      <c r="G20" s="1154"/>
    </row>
    <row r="21" spans="2:7" ht="29.25" customHeight="1" x14ac:dyDescent="0.2">
      <c r="B21" s="1151" t="s">
        <v>142</v>
      </c>
      <c r="C21" s="1152"/>
      <c r="D21" s="776"/>
      <c r="E21" s="776"/>
      <c r="F21" s="1154"/>
      <c r="G21" s="1154"/>
    </row>
    <row r="22" spans="2:7" ht="33" customHeight="1" x14ac:dyDescent="0.2">
      <c r="B22" s="1151" t="s">
        <v>143</v>
      </c>
      <c r="C22" s="1152"/>
      <c r="D22" s="776"/>
      <c r="E22" s="776"/>
      <c r="F22" s="1154"/>
      <c r="G22" s="1154"/>
    </row>
    <row r="23" spans="2:7" ht="27" customHeight="1" x14ac:dyDescent="0.2">
      <c r="B23" s="1151" t="s">
        <v>144</v>
      </c>
      <c r="C23" s="1152"/>
      <c r="D23" s="776"/>
      <c r="E23" s="776"/>
      <c r="F23" s="1154"/>
      <c r="G23" s="1154"/>
    </row>
    <row r="24" spans="2:7" ht="27" customHeight="1" x14ac:dyDescent="0.2">
      <c r="B24" s="1151" t="s">
        <v>213</v>
      </c>
      <c r="C24" s="1152"/>
      <c r="D24" s="776"/>
      <c r="E24" s="776"/>
      <c r="F24" s="1154"/>
      <c r="G24" s="1154"/>
    </row>
    <row r="25" spans="2:7" ht="30.75" customHeight="1" x14ac:dyDescent="0.2">
      <c r="B25" s="1151" t="s">
        <v>214</v>
      </c>
      <c r="C25" s="1152"/>
      <c r="D25" s="776"/>
      <c r="E25" s="776"/>
      <c r="F25" s="1154"/>
      <c r="G25" s="1154"/>
    </row>
    <row r="26" spans="2:7" ht="18.75" customHeight="1" x14ac:dyDescent="0.2">
      <c r="B26" s="1151" t="s">
        <v>215</v>
      </c>
      <c r="C26" s="1152"/>
      <c r="D26" s="776"/>
      <c r="E26" s="777"/>
      <c r="F26" s="1154"/>
      <c r="G26" s="1154"/>
    </row>
    <row r="27" spans="2:7" ht="28.5" customHeight="1" x14ac:dyDescent="0.2">
      <c r="B27" s="1151" t="s">
        <v>145</v>
      </c>
      <c r="C27" s="1152" t="s">
        <v>145</v>
      </c>
      <c r="D27" s="776"/>
      <c r="E27" s="776"/>
      <c r="F27" s="1154"/>
      <c r="G27" s="1154"/>
    </row>
    <row r="28" spans="2:7" ht="33" customHeight="1" x14ac:dyDescent="0.2">
      <c r="B28" s="1151" t="s">
        <v>216</v>
      </c>
      <c r="C28" s="1152" t="s">
        <v>146</v>
      </c>
      <c r="D28" s="776"/>
      <c r="E28" s="776"/>
      <c r="F28" s="1154"/>
      <c r="G28" s="1154"/>
    </row>
    <row r="29" spans="2:7" ht="29.25" customHeight="1" x14ac:dyDescent="0.2">
      <c r="B29" s="1151" t="s">
        <v>217</v>
      </c>
      <c r="C29" s="1152" t="s">
        <v>147</v>
      </c>
      <c r="D29" s="776"/>
      <c r="E29" s="776"/>
      <c r="F29" s="1154"/>
      <c r="G29" s="1154"/>
    </row>
    <row r="30" spans="2:7" ht="40.5" customHeight="1" x14ac:dyDescent="0.2">
      <c r="B30" s="1151" t="s">
        <v>218</v>
      </c>
      <c r="C30" s="1152" t="s">
        <v>148</v>
      </c>
      <c r="D30" s="776"/>
      <c r="E30" s="776"/>
      <c r="F30" s="1154"/>
      <c r="G30" s="1154"/>
    </row>
    <row r="31" spans="2:7" ht="32.25" customHeight="1" x14ac:dyDescent="0.2">
      <c r="B31" s="1151" t="s">
        <v>149</v>
      </c>
      <c r="C31" s="1152" t="s">
        <v>149</v>
      </c>
      <c r="D31" s="777"/>
      <c r="E31" s="776"/>
      <c r="F31" s="1154"/>
      <c r="G31" s="1154"/>
    </row>
    <row r="32" spans="2:7" ht="30" customHeight="1" x14ac:dyDescent="0.2">
      <c r="B32" s="1151" t="s">
        <v>150</v>
      </c>
      <c r="C32" s="1152" t="s">
        <v>150</v>
      </c>
      <c r="D32" s="777"/>
      <c r="E32" s="776"/>
      <c r="F32" s="1154"/>
      <c r="G32" s="1154"/>
    </row>
    <row r="33" spans="2:7" ht="30" customHeight="1" x14ac:dyDescent="0.2">
      <c r="B33" s="1151" t="s">
        <v>151</v>
      </c>
      <c r="C33" s="1152" t="s">
        <v>151</v>
      </c>
      <c r="D33" s="777"/>
      <c r="E33" s="776"/>
      <c r="F33" s="1154"/>
      <c r="G33" s="1154"/>
    </row>
    <row r="34" spans="2:7" ht="36" customHeight="1" x14ac:dyDescent="0.2">
      <c r="B34" s="1151" t="s">
        <v>152</v>
      </c>
      <c r="C34" s="1152" t="s">
        <v>152</v>
      </c>
      <c r="D34" s="776"/>
      <c r="E34" s="776"/>
      <c r="F34" s="1154"/>
      <c r="G34" s="1154"/>
    </row>
    <row r="35" spans="2:7" ht="30" customHeight="1" x14ac:dyDescent="0.2">
      <c r="B35" s="1151" t="s">
        <v>430</v>
      </c>
      <c r="C35" s="1152" t="s">
        <v>153</v>
      </c>
      <c r="D35" s="776"/>
      <c r="E35" s="777"/>
      <c r="F35" s="1154"/>
      <c r="G35" s="1154"/>
    </row>
    <row r="36" spans="2:7" ht="28.5" customHeight="1" x14ac:dyDescent="0.2">
      <c r="B36" s="1151" t="s">
        <v>219</v>
      </c>
      <c r="C36" s="1152" t="s">
        <v>154</v>
      </c>
      <c r="D36" s="777"/>
      <c r="E36" s="776"/>
      <c r="F36" s="1154"/>
      <c r="G36" s="1154"/>
    </row>
    <row r="37" spans="2:7" ht="33.75" customHeight="1" x14ac:dyDescent="0.2">
      <c r="B37" s="1151" t="s">
        <v>220</v>
      </c>
      <c r="C37" s="1152" t="s">
        <v>155</v>
      </c>
      <c r="D37" s="777"/>
      <c r="E37" s="776"/>
      <c r="F37" s="1154"/>
      <c r="G37" s="1154"/>
    </row>
    <row r="38" spans="2:7" ht="19.5" customHeight="1" x14ac:dyDescent="0.2">
      <c r="B38" s="1153" t="s">
        <v>156</v>
      </c>
      <c r="C38" s="1153" t="s">
        <v>156</v>
      </c>
      <c r="D38" s="774"/>
      <c r="E38" s="774"/>
      <c r="F38" s="1157"/>
      <c r="G38" s="1157"/>
    </row>
    <row r="39" spans="2:7" ht="24.95" customHeight="1" x14ac:dyDescent="0.2">
      <c r="B39" s="1151" t="s">
        <v>221</v>
      </c>
      <c r="C39" s="1152" t="s">
        <v>160</v>
      </c>
      <c r="D39" s="776"/>
      <c r="E39" s="776"/>
      <c r="F39" s="1154"/>
      <c r="G39" s="1154"/>
    </row>
    <row r="40" spans="2:7" ht="24.95" customHeight="1" x14ac:dyDescent="0.2">
      <c r="B40" s="1151" t="s">
        <v>222</v>
      </c>
      <c r="C40" s="1152" t="s">
        <v>160</v>
      </c>
      <c r="D40" s="776"/>
      <c r="E40" s="776"/>
      <c r="F40" s="1154"/>
      <c r="G40" s="1154"/>
    </row>
    <row r="41" spans="2:7" ht="24.95" customHeight="1" x14ac:dyDescent="0.2">
      <c r="B41" s="1151" t="s">
        <v>223</v>
      </c>
      <c r="C41" s="1152" t="s">
        <v>157</v>
      </c>
      <c r="D41" s="776"/>
      <c r="E41" s="776"/>
      <c r="F41" s="1154"/>
      <c r="G41" s="1154"/>
    </row>
    <row r="42" spans="2:7" ht="24.95" customHeight="1" x14ac:dyDescent="0.2">
      <c r="B42" s="1151" t="s">
        <v>224</v>
      </c>
      <c r="C42" s="1152" t="s">
        <v>158</v>
      </c>
      <c r="D42" s="776"/>
      <c r="E42" s="776"/>
      <c r="F42" s="1154"/>
      <c r="G42" s="1154"/>
    </row>
    <row r="43" spans="2:7" ht="24.95" customHeight="1" x14ac:dyDescent="0.2">
      <c r="B43" s="1151" t="s">
        <v>225</v>
      </c>
      <c r="C43" s="1152" t="s">
        <v>158</v>
      </c>
      <c r="D43" s="776"/>
      <c r="E43" s="777"/>
      <c r="F43" s="1154"/>
      <c r="G43" s="1154"/>
    </row>
    <row r="44" spans="2:7" ht="24.95" customHeight="1" x14ac:dyDescent="0.2">
      <c r="B44" s="1151" t="s">
        <v>226</v>
      </c>
      <c r="C44" s="1152" t="s">
        <v>159</v>
      </c>
      <c r="D44" s="776"/>
      <c r="E44" s="776"/>
      <c r="F44" s="1154"/>
      <c r="G44" s="1154"/>
    </row>
    <row r="45" spans="2:7" ht="24.95" customHeight="1" x14ac:dyDescent="0.2">
      <c r="B45" s="1151" t="s">
        <v>227</v>
      </c>
      <c r="C45" s="1152" t="s">
        <v>159</v>
      </c>
      <c r="D45" s="776"/>
      <c r="E45" s="776"/>
      <c r="F45" s="1154"/>
      <c r="G45" s="1154"/>
    </row>
    <row r="46" spans="2:7" ht="24.95" customHeight="1" x14ac:dyDescent="0.2">
      <c r="B46" s="1151" t="s">
        <v>228</v>
      </c>
      <c r="C46" s="1152" t="s">
        <v>159</v>
      </c>
      <c r="D46" s="776"/>
      <c r="E46" s="776"/>
      <c r="F46" s="1154"/>
      <c r="G46" s="1154"/>
    </row>
    <row r="47" spans="2:7" ht="24.95" customHeight="1" x14ac:dyDescent="0.2">
      <c r="B47" s="1151" t="s">
        <v>229</v>
      </c>
      <c r="C47" s="1152" t="s">
        <v>159</v>
      </c>
      <c r="D47" s="776"/>
      <c r="E47" s="776"/>
      <c r="F47" s="1154"/>
      <c r="G47" s="1154"/>
    </row>
    <row r="48" spans="2:7" ht="24.95" customHeight="1" x14ac:dyDescent="0.2">
      <c r="B48" s="1151" t="s">
        <v>230</v>
      </c>
      <c r="C48" s="1152" t="s">
        <v>159</v>
      </c>
      <c r="D48" s="776"/>
      <c r="E48" s="776"/>
      <c r="F48" s="1154"/>
      <c r="G48" s="1154"/>
    </row>
    <row r="49" spans="2:7" ht="24.95" customHeight="1" x14ac:dyDescent="0.2">
      <c r="B49" s="1151" t="s">
        <v>231</v>
      </c>
      <c r="C49" s="1152" t="s">
        <v>159</v>
      </c>
      <c r="D49" s="776"/>
      <c r="E49" s="776"/>
      <c r="F49" s="1154"/>
      <c r="G49" s="1154"/>
    </row>
    <row r="50" spans="2:7" ht="24.95" customHeight="1" x14ac:dyDescent="0.2">
      <c r="B50" s="1151" t="s">
        <v>232</v>
      </c>
      <c r="C50" s="1152" t="s">
        <v>159</v>
      </c>
      <c r="D50" s="776"/>
      <c r="E50" s="776"/>
      <c r="F50" s="1154"/>
      <c r="G50" s="1154"/>
    </row>
    <row r="51" spans="2:7" ht="24.95" customHeight="1" x14ac:dyDescent="0.2">
      <c r="B51" s="1151" t="s">
        <v>252</v>
      </c>
      <c r="C51" s="1152" t="s">
        <v>159</v>
      </c>
      <c r="D51" s="776"/>
      <c r="E51" s="776"/>
      <c r="F51" s="1154"/>
      <c r="G51" s="1154"/>
    </row>
    <row r="52" spans="2:7" ht="24.95" customHeight="1" x14ac:dyDescent="0.2">
      <c r="B52" s="1151" t="s">
        <v>233</v>
      </c>
      <c r="C52" s="1152" t="s">
        <v>159</v>
      </c>
      <c r="D52" s="776"/>
      <c r="E52" s="776"/>
      <c r="F52" s="1154"/>
      <c r="G52" s="1154"/>
    </row>
    <row r="53" spans="2:7" ht="24.95" customHeight="1" x14ac:dyDescent="0.2">
      <c r="B53" s="1151" t="s">
        <v>399</v>
      </c>
      <c r="C53" s="1152" t="s">
        <v>159</v>
      </c>
      <c r="D53" s="776"/>
      <c r="E53" s="776"/>
      <c r="F53" s="1154"/>
      <c r="G53" s="1154"/>
    </row>
    <row r="54" spans="2:7" ht="24.95" customHeight="1" x14ac:dyDescent="0.2">
      <c r="B54" s="1151" t="s">
        <v>234</v>
      </c>
      <c r="C54" s="1152" t="s">
        <v>159</v>
      </c>
      <c r="D54" s="776"/>
      <c r="E54" s="776"/>
      <c r="F54" s="1154"/>
      <c r="G54" s="1154"/>
    </row>
    <row r="55" spans="2:7" x14ac:dyDescent="0.2">
      <c r="B55" s="167"/>
      <c r="C55" s="167"/>
    </row>
    <row r="56" spans="2:7" x14ac:dyDescent="0.2">
      <c r="B56" s="167"/>
      <c r="C56" s="167"/>
    </row>
    <row r="57" spans="2:7" x14ac:dyDescent="0.2">
      <c r="B57" s="167"/>
      <c r="C57" s="167"/>
    </row>
    <row r="58" spans="2:7" x14ac:dyDescent="0.2">
      <c r="B58" s="167"/>
      <c r="C58" s="167"/>
    </row>
    <row r="59" spans="2:7" x14ac:dyDescent="0.2">
      <c r="B59" s="167"/>
      <c r="C59" s="167"/>
    </row>
    <row r="60" spans="2:7" x14ac:dyDescent="0.2">
      <c r="B60" s="167"/>
      <c r="C60" s="167"/>
    </row>
    <row r="61" spans="2:7" x14ac:dyDescent="0.2">
      <c r="B61" s="167"/>
      <c r="C61" s="167"/>
    </row>
    <row r="62" spans="2:7" x14ac:dyDescent="0.2">
      <c r="B62" s="167"/>
      <c r="C62" s="167"/>
    </row>
    <row r="63" spans="2:7" x14ac:dyDescent="0.2">
      <c r="B63" s="167"/>
      <c r="C63" s="167"/>
    </row>
    <row r="64" spans="2:7" x14ac:dyDescent="0.2">
      <c r="B64" s="167"/>
      <c r="C64" s="167"/>
    </row>
    <row r="65" spans="2:3" x14ac:dyDescent="0.2">
      <c r="B65" s="167"/>
      <c r="C65" s="167"/>
    </row>
    <row r="66" spans="2:3" x14ac:dyDescent="0.2">
      <c r="B66" s="167"/>
      <c r="C66" s="167"/>
    </row>
    <row r="67" spans="2:3" x14ac:dyDescent="0.2">
      <c r="B67" s="167"/>
      <c r="C67" s="167"/>
    </row>
    <row r="68" spans="2:3" x14ac:dyDescent="0.2">
      <c r="B68" s="167"/>
      <c r="C68" s="167"/>
    </row>
    <row r="69" spans="2:3" x14ac:dyDescent="0.2">
      <c r="B69" s="167"/>
      <c r="C69" s="167"/>
    </row>
    <row r="70" spans="2:3" x14ac:dyDescent="0.2">
      <c r="B70" s="167"/>
      <c r="C70" s="167"/>
    </row>
    <row r="71" spans="2:3" x14ac:dyDescent="0.2">
      <c r="B71" s="167"/>
      <c r="C71" s="167"/>
    </row>
    <row r="72" spans="2:3" x14ac:dyDescent="0.2">
      <c r="B72" s="167"/>
      <c r="C72" s="167"/>
    </row>
    <row r="73" spans="2:3" x14ac:dyDescent="0.2">
      <c r="B73" s="167"/>
      <c r="C73" s="167"/>
    </row>
    <row r="74" spans="2:3" x14ac:dyDescent="0.2">
      <c r="B74" s="167"/>
      <c r="C74" s="167"/>
    </row>
    <row r="75" spans="2:3" x14ac:dyDescent="0.2">
      <c r="B75" s="167"/>
      <c r="C75" s="167"/>
    </row>
    <row r="76" spans="2:3" x14ac:dyDescent="0.2">
      <c r="B76" s="167"/>
      <c r="C76" s="167"/>
    </row>
    <row r="77" spans="2:3" x14ac:dyDescent="0.2">
      <c r="B77" s="167"/>
      <c r="C77" s="167"/>
    </row>
    <row r="78" spans="2:3" x14ac:dyDescent="0.2">
      <c r="B78" s="167"/>
      <c r="C78" s="167"/>
    </row>
    <row r="79" spans="2:3" x14ac:dyDescent="0.2">
      <c r="B79" s="167"/>
      <c r="C79" s="167"/>
    </row>
    <row r="80" spans="2:3" x14ac:dyDescent="0.2">
      <c r="B80" s="167"/>
      <c r="C80" s="167"/>
    </row>
    <row r="81" spans="2:3" x14ac:dyDescent="0.2">
      <c r="B81" s="167"/>
      <c r="C81" s="167"/>
    </row>
    <row r="82" spans="2:3" x14ac:dyDescent="0.2">
      <c r="B82" s="167"/>
      <c r="C82" s="167"/>
    </row>
    <row r="83" spans="2:3" x14ac:dyDescent="0.2">
      <c r="B83" s="167"/>
      <c r="C83" s="167"/>
    </row>
    <row r="84" spans="2:3" x14ac:dyDescent="0.2">
      <c r="B84" s="167"/>
      <c r="C84" s="167"/>
    </row>
    <row r="85" spans="2:3" x14ac:dyDescent="0.2">
      <c r="B85" s="167"/>
      <c r="C85" s="167"/>
    </row>
    <row r="86" spans="2:3" x14ac:dyDescent="0.2">
      <c r="B86" s="167"/>
      <c r="C86" s="167"/>
    </row>
    <row r="87" spans="2:3" x14ac:dyDescent="0.2">
      <c r="B87" s="167"/>
      <c r="C87" s="167"/>
    </row>
    <row r="88" spans="2:3" x14ac:dyDescent="0.2">
      <c r="B88" s="167"/>
      <c r="C88" s="167"/>
    </row>
    <row r="89" spans="2:3" x14ac:dyDescent="0.2">
      <c r="B89" s="167"/>
      <c r="C89" s="167"/>
    </row>
    <row r="90" spans="2:3" x14ac:dyDescent="0.2">
      <c r="B90" s="167"/>
      <c r="C90" s="167"/>
    </row>
    <row r="91" spans="2:3" x14ac:dyDescent="0.2">
      <c r="B91" s="167"/>
      <c r="C91" s="167"/>
    </row>
    <row r="92" spans="2:3" x14ac:dyDescent="0.2">
      <c r="B92" s="167"/>
      <c r="C92" s="167"/>
    </row>
    <row r="93" spans="2:3" x14ac:dyDescent="0.2">
      <c r="B93" s="167"/>
      <c r="C93" s="167"/>
    </row>
    <row r="94" spans="2:3" x14ac:dyDescent="0.2">
      <c r="B94" s="167"/>
      <c r="C94" s="167"/>
    </row>
    <row r="95" spans="2:3" x14ac:dyDescent="0.2">
      <c r="B95" s="167"/>
      <c r="C95" s="167"/>
    </row>
    <row r="96" spans="2:3" x14ac:dyDescent="0.2">
      <c r="B96" s="167"/>
      <c r="C96" s="167"/>
    </row>
    <row r="97" spans="2:3" x14ac:dyDescent="0.2">
      <c r="B97" s="167"/>
      <c r="C97" s="167"/>
    </row>
    <row r="98" spans="2:3" x14ac:dyDescent="0.2">
      <c r="B98" s="167"/>
      <c r="C98" s="167"/>
    </row>
    <row r="99" spans="2:3" x14ac:dyDescent="0.2">
      <c r="B99" s="167"/>
      <c r="C99" s="167"/>
    </row>
    <row r="100" spans="2:3" x14ac:dyDescent="0.2">
      <c r="B100" s="167"/>
      <c r="C100" s="167"/>
    </row>
    <row r="101" spans="2:3" x14ac:dyDescent="0.2">
      <c r="B101" s="167"/>
      <c r="C101" s="167"/>
    </row>
    <row r="102" spans="2:3" x14ac:dyDescent="0.2">
      <c r="B102" s="167"/>
      <c r="C102" s="167"/>
    </row>
    <row r="103" spans="2:3" x14ac:dyDescent="0.2">
      <c r="B103" s="167"/>
      <c r="C103" s="167"/>
    </row>
    <row r="104" spans="2:3" x14ac:dyDescent="0.2">
      <c r="B104" s="167"/>
      <c r="C104" s="167"/>
    </row>
    <row r="105" spans="2:3" x14ac:dyDescent="0.2">
      <c r="B105" s="167"/>
      <c r="C105" s="167"/>
    </row>
    <row r="106" spans="2:3" x14ac:dyDescent="0.2">
      <c r="B106" s="167"/>
      <c r="C106" s="167"/>
    </row>
    <row r="107" spans="2:3" x14ac:dyDescent="0.2">
      <c r="B107" s="167"/>
      <c r="C107" s="167"/>
    </row>
    <row r="108" spans="2:3" x14ac:dyDescent="0.2">
      <c r="B108" s="167"/>
      <c r="C108" s="167"/>
    </row>
    <row r="109" spans="2:3" x14ac:dyDescent="0.2">
      <c r="B109" s="167"/>
      <c r="C109" s="167"/>
    </row>
    <row r="110" spans="2:3" x14ac:dyDescent="0.2">
      <c r="B110" s="167"/>
      <c r="C110" s="167"/>
    </row>
    <row r="111" spans="2:3" x14ac:dyDescent="0.2">
      <c r="B111" s="167"/>
      <c r="C111" s="167"/>
    </row>
    <row r="112" spans="2:3" x14ac:dyDescent="0.2">
      <c r="B112" s="167"/>
      <c r="C112" s="167"/>
    </row>
    <row r="113" spans="2:3" x14ac:dyDescent="0.2">
      <c r="B113" s="167"/>
      <c r="C113" s="167"/>
    </row>
    <row r="114" spans="2:3" x14ac:dyDescent="0.2">
      <c r="B114" s="167"/>
      <c r="C114" s="167"/>
    </row>
    <row r="115" spans="2:3" x14ac:dyDescent="0.2">
      <c r="B115" s="167"/>
      <c r="C115" s="167"/>
    </row>
    <row r="116" spans="2:3" x14ac:dyDescent="0.2">
      <c r="B116" s="167"/>
      <c r="C116" s="167"/>
    </row>
    <row r="117" spans="2:3" x14ac:dyDescent="0.2">
      <c r="B117" s="167"/>
      <c r="C117" s="167"/>
    </row>
    <row r="118" spans="2:3" x14ac:dyDescent="0.2">
      <c r="B118" s="167"/>
      <c r="C118" s="167"/>
    </row>
    <row r="119" spans="2:3" x14ac:dyDescent="0.2">
      <c r="B119" s="167"/>
      <c r="C119" s="167"/>
    </row>
    <row r="120" spans="2:3" x14ac:dyDescent="0.2">
      <c r="B120" s="167"/>
      <c r="C120" s="167"/>
    </row>
    <row r="121" spans="2:3" x14ac:dyDescent="0.2">
      <c r="B121" s="167"/>
      <c r="C121" s="167"/>
    </row>
    <row r="122" spans="2:3" x14ac:dyDescent="0.2">
      <c r="B122" s="167"/>
      <c r="C122" s="167"/>
    </row>
    <row r="123" spans="2:3" x14ac:dyDescent="0.2">
      <c r="B123" s="167"/>
      <c r="C123" s="167"/>
    </row>
    <row r="124" spans="2:3" x14ac:dyDescent="0.2">
      <c r="B124" s="167"/>
      <c r="C124" s="167"/>
    </row>
    <row r="125" spans="2:3" x14ac:dyDescent="0.2">
      <c r="B125" s="167"/>
      <c r="C125" s="167"/>
    </row>
    <row r="126" spans="2:3" x14ac:dyDescent="0.2">
      <c r="B126" s="167"/>
      <c r="C126" s="167"/>
    </row>
    <row r="127" spans="2:3" x14ac:dyDescent="0.2">
      <c r="B127" s="167"/>
      <c r="C127" s="167"/>
    </row>
    <row r="128" spans="2:3" x14ac:dyDescent="0.2">
      <c r="B128" s="167"/>
      <c r="C128" s="167"/>
    </row>
    <row r="129" spans="2:3" x14ac:dyDescent="0.2">
      <c r="B129" s="167"/>
      <c r="C129" s="167"/>
    </row>
    <row r="130" spans="2:3" x14ac:dyDescent="0.2">
      <c r="B130" s="167"/>
      <c r="C130" s="167"/>
    </row>
    <row r="131" spans="2:3" x14ac:dyDescent="0.2">
      <c r="B131" s="167"/>
      <c r="C131" s="167"/>
    </row>
    <row r="132" spans="2:3" x14ac:dyDescent="0.2">
      <c r="B132" s="167"/>
      <c r="C132" s="167"/>
    </row>
    <row r="133" spans="2:3" x14ac:dyDescent="0.2">
      <c r="B133" s="167"/>
      <c r="C133" s="167"/>
    </row>
    <row r="134" spans="2:3" x14ac:dyDescent="0.2">
      <c r="B134" s="167"/>
      <c r="C134" s="167"/>
    </row>
    <row r="135" spans="2:3" x14ac:dyDescent="0.2">
      <c r="B135" s="167"/>
      <c r="C135" s="167"/>
    </row>
    <row r="136" spans="2:3" x14ac:dyDescent="0.2">
      <c r="B136" s="167"/>
      <c r="C136" s="167"/>
    </row>
    <row r="137" spans="2:3" x14ac:dyDescent="0.2">
      <c r="B137" s="167"/>
      <c r="C137" s="167"/>
    </row>
    <row r="138" spans="2:3" x14ac:dyDescent="0.2">
      <c r="B138" s="167"/>
      <c r="C138" s="167"/>
    </row>
    <row r="139" spans="2:3" x14ac:dyDescent="0.2">
      <c r="B139" s="167"/>
      <c r="C139" s="167"/>
    </row>
    <row r="140" spans="2:3" x14ac:dyDescent="0.2">
      <c r="B140" s="167"/>
      <c r="C140" s="167"/>
    </row>
    <row r="141" spans="2:3" x14ac:dyDescent="0.2">
      <c r="B141" s="167"/>
      <c r="C141" s="167"/>
    </row>
    <row r="142" spans="2:3" x14ac:dyDescent="0.2">
      <c r="B142" s="167"/>
      <c r="C142" s="167"/>
    </row>
    <row r="143" spans="2:3" x14ac:dyDescent="0.2">
      <c r="B143" s="167"/>
      <c r="C143" s="167"/>
    </row>
    <row r="144" spans="2:3" x14ac:dyDescent="0.2">
      <c r="B144" s="167"/>
      <c r="C144" s="167"/>
    </row>
    <row r="145" spans="2:3" x14ac:dyDescent="0.2">
      <c r="B145" s="167"/>
      <c r="C145" s="167"/>
    </row>
    <row r="146" spans="2:3" x14ac:dyDescent="0.2">
      <c r="B146" s="167"/>
      <c r="C146" s="167"/>
    </row>
    <row r="147" spans="2:3" x14ac:dyDescent="0.2">
      <c r="B147" s="167"/>
      <c r="C147" s="167"/>
    </row>
    <row r="148" spans="2:3" x14ac:dyDescent="0.2">
      <c r="B148" s="167"/>
      <c r="C148" s="167"/>
    </row>
    <row r="149" spans="2:3" x14ac:dyDescent="0.2">
      <c r="B149" s="167"/>
      <c r="C149" s="167"/>
    </row>
    <row r="150" spans="2:3" x14ac:dyDescent="0.2">
      <c r="B150" s="167"/>
      <c r="C150" s="167"/>
    </row>
    <row r="151" spans="2:3" x14ac:dyDescent="0.2">
      <c r="B151" s="167"/>
      <c r="C151" s="167"/>
    </row>
    <row r="152" spans="2:3" x14ac:dyDescent="0.2">
      <c r="B152" s="167"/>
      <c r="C152" s="167"/>
    </row>
    <row r="153" spans="2:3" x14ac:dyDescent="0.2">
      <c r="B153" s="167"/>
      <c r="C153" s="167"/>
    </row>
    <row r="154" spans="2:3" x14ac:dyDescent="0.2">
      <c r="B154" s="167"/>
      <c r="C154" s="167"/>
    </row>
    <row r="155" spans="2:3" x14ac:dyDescent="0.2">
      <c r="B155" s="167"/>
      <c r="C155" s="167"/>
    </row>
    <row r="156" spans="2:3" x14ac:dyDescent="0.2">
      <c r="B156" s="167"/>
      <c r="C156" s="167"/>
    </row>
    <row r="157" spans="2:3" x14ac:dyDescent="0.2">
      <c r="B157" s="167"/>
      <c r="C157" s="167"/>
    </row>
    <row r="158" spans="2:3" x14ac:dyDescent="0.2">
      <c r="B158" s="167"/>
      <c r="C158" s="167"/>
    </row>
    <row r="159" spans="2:3" x14ac:dyDescent="0.2">
      <c r="B159" s="167"/>
      <c r="C159" s="167"/>
    </row>
    <row r="160" spans="2:3" x14ac:dyDescent="0.2">
      <c r="B160" s="167"/>
      <c r="C160" s="167"/>
    </row>
    <row r="161" spans="2:3" x14ac:dyDescent="0.2">
      <c r="B161" s="167"/>
      <c r="C161" s="167"/>
    </row>
    <row r="162" spans="2:3" x14ac:dyDescent="0.2">
      <c r="B162" s="167"/>
      <c r="C162" s="167"/>
    </row>
    <row r="163" spans="2:3" x14ac:dyDescent="0.2">
      <c r="B163" s="167"/>
      <c r="C163" s="167"/>
    </row>
    <row r="164" spans="2:3" x14ac:dyDescent="0.2">
      <c r="B164" s="167"/>
      <c r="C164" s="167"/>
    </row>
    <row r="165" spans="2:3" x14ac:dyDescent="0.2">
      <c r="B165" s="167"/>
      <c r="C165" s="167"/>
    </row>
    <row r="166" spans="2:3" x14ac:dyDescent="0.2">
      <c r="B166" s="167"/>
      <c r="C166" s="167"/>
    </row>
    <row r="167" spans="2:3" x14ac:dyDescent="0.2">
      <c r="B167" s="167"/>
      <c r="C167" s="167"/>
    </row>
    <row r="168" spans="2:3" x14ac:dyDescent="0.2">
      <c r="B168" s="167"/>
      <c r="C168" s="167"/>
    </row>
    <row r="169" spans="2:3" x14ac:dyDescent="0.2">
      <c r="B169" s="167"/>
      <c r="C169" s="167"/>
    </row>
    <row r="170" spans="2:3" x14ac:dyDescent="0.2">
      <c r="B170" s="167"/>
      <c r="C170" s="167"/>
    </row>
    <row r="171" spans="2:3" x14ac:dyDescent="0.2">
      <c r="B171" s="167"/>
      <c r="C171" s="167"/>
    </row>
    <row r="172" spans="2:3" x14ac:dyDescent="0.2">
      <c r="B172" s="167"/>
      <c r="C172" s="167"/>
    </row>
    <row r="173" spans="2:3" x14ac:dyDescent="0.2">
      <c r="B173" s="167"/>
      <c r="C173" s="167"/>
    </row>
    <row r="174" spans="2:3" x14ac:dyDescent="0.2">
      <c r="B174" s="167"/>
      <c r="C174" s="167"/>
    </row>
    <row r="175" spans="2:3" x14ac:dyDescent="0.2">
      <c r="B175" s="167"/>
      <c r="C175" s="167"/>
    </row>
    <row r="176" spans="2:3" x14ac:dyDescent="0.2">
      <c r="B176" s="167"/>
      <c r="C176" s="167"/>
    </row>
    <row r="177" spans="2:3" x14ac:dyDescent="0.2">
      <c r="B177" s="167"/>
      <c r="C177" s="167"/>
    </row>
    <row r="178" spans="2:3" x14ac:dyDescent="0.2">
      <c r="B178" s="167"/>
      <c r="C178" s="167"/>
    </row>
    <row r="179" spans="2:3" x14ac:dyDescent="0.2">
      <c r="B179" s="167"/>
      <c r="C179" s="167"/>
    </row>
    <row r="180" spans="2:3" x14ac:dyDescent="0.2">
      <c r="B180" s="167"/>
      <c r="C180" s="167"/>
    </row>
    <row r="181" spans="2:3" x14ac:dyDescent="0.2">
      <c r="B181" s="167"/>
      <c r="C181" s="167"/>
    </row>
    <row r="182" spans="2:3" x14ac:dyDescent="0.2">
      <c r="B182" s="167"/>
      <c r="C182" s="167"/>
    </row>
    <row r="183" spans="2:3" x14ac:dyDescent="0.2">
      <c r="B183" s="167"/>
      <c r="C183" s="167"/>
    </row>
    <row r="184" spans="2:3" x14ac:dyDescent="0.2">
      <c r="B184" s="167"/>
      <c r="C184" s="167"/>
    </row>
    <row r="185" spans="2:3" x14ac:dyDescent="0.2">
      <c r="B185" s="167"/>
      <c r="C185" s="167"/>
    </row>
    <row r="186" spans="2:3" x14ac:dyDescent="0.2">
      <c r="B186" s="167"/>
      <c r="C186" s="167"/>
    </row>
    <row r="187" spans="2:3" x14ac:dyDescent="0.2">
      <c r="B187" s="167"/>
      <c r="C187" s="167"/>
    </row>
    <row r="188" spans="2:3" x14ac:dyDescent="0.2">
      <c r="B188" s="167"/>
      <c r="C188" s="167"/>
    </row>
    <row r="189" spans="2:3" x14ac:dyDescent="0.2">
      <c r="B189" s="167"/>
      <c r="C189" s="167"/>
    </row>
    <row r="190" spans="2:3" x14ac:dyDescent="0.2">
      <c r="B190" s="167"/>
      <c r="C190" s="167"/>
    </row>
    <row r="191" spans="2:3" x14ac:dyDescent="0.2">
      <c r="B191" s="167"/>
      <c r="C191" s="167"/>
    </row>
    <row r="192" spans="2:3" x14ac:dyDescent="0.2">
      <c r="B192" s="167"/>
      <c r="C192" s="167"/>
    </row>
    <row r="193" spans="2:3" x14ac:dyDescent="0.2">
      <c r="B193" s="167"/>
      <c r="C193" s="167"/>
    </row>
    <row r="194" spans="2:3" x14ac:dyDescent="0.2">
      <c r="B194" s="167"/>
      <c r="C194" s="167"/>
    </row>
    <row r="195" spans="2:3" x14ac:dyDescent="0.2">
      <c r="B195" s="167"/>
      <c r="C195" s="167"/>
    </row>
    <row r="196" spans="2:3" x14ac:dyDescent="0.2">
      <c r="B196" s="167"/>
      <c r="C196" s="167"/>
    </row>
    <row r="197" spans="2:3" x14ac:dyDescent="0.2">
      <c r="B197" s="167"/>
      <c r="C197" s="167"/>
    </row>
    <row r="198" spans="2:3" x14ac:dyDescent="0.2">
      <c r="B198" s="167"/>
      <c r="C198" s="167"/>
    </row>
    <row r="199" spans="2:3" x14ac:dyDescent="0.2">
      <c r="B199" s="167"/>
      <c r="C199" s="167"/>
    </row>
    <row r="200" spans="2:3" x14ac:dyDescent="0.2">
      <c r="B200" s="167"/>
      <c r="C200" s="167"/>
    </row>
    <row r="201" spans="2:3" x14ac:dyDescent="0.2">
      <c r="B201" s="167"/>
      <c r="C201" s="167"/>
    </row>
    <row r="202" spans="2:3" x14ac:dyDescent="0.2">
      <c r="B202" s="167"/>
      <c r="C202" s="167"/>
    </row>
    <row r="203" spans="2:3" x14ac:dyDescent="0.2">
      <c r="B203" s="167"/>
      <c r="C203" s="167"/>
    </row>
    <row r="204" spans="2:3" x14ac:dyDescent="0.2">
      <c r="B204" s="167"/>
      <c r="C204" s="167"/>
    </row>
    <row r="205" spans="2:3" x14ac:dyDescent="0.2">
      <c r="B205" s="167"/>
      <c r="C205" s="167"/>
    </row>
    <row r="206" spans="2:3" x14ac:dyDescent="0.2">
      <c r="B206" s="167"/>
      <c r="C206" s="167"/>
    </row>
    <row r="207" spans="2:3" x14ac:dyDescent="0.2">
      <c r="B207" s="167"/>
      <c r="C207" s="167"/>
    </row>
    <row r="208" spans="2:3" x14ac:dyDescent="0.2">
      <c r="B208" s="167"/>
      <c r="C208" s="167"/>
    </row>
    <row r="209" spans="2:3" x14ac:dyDescent="0.2">
      <c r="B209" s="167"/>
      <c r="C209" s="167"/>
    </row>
    <row r="210" spans="2:3" x14ac:dyDescent="0.2">
      <c r="B210" s="167"/>
      <c r="C210" s="167"/>
    </row>
    <row r="211" spans="2:3" x14ac:dyDescent="0.2">
      <c r="B211" s="167"/>
      <c r="C211" s="167"/>
    </row>
    <row r="212" spans="2:3" x14ac:dyDescent="0.2">
      <c r="B212" s="167"/>
      <c r="C212" s="167"/>
    </row>
    <row r="213" spans="2:3" x14ac:dyDescent="0.2">
      <c r="B213" s="167"/>
      <c r="C213" s="167"/>
    </row>
    <row r="214" spans="2:3" x14ac:dyDescent="0.2">
      <c r="B214" s="167"/>
      <c r="C214" s="167"/>
    </row>
    <row r="215" spans="2:3" x14ac:dyDescent="0.2">
      <c r="B215" s="167"/>
      <c r="C215" s="167"/>
    </row>
    <row r="216" spans="2:3" x14ac:dyDescent="0.2">
      <c r="B216" s="167"/>
      <c r="C216" s="167"/>
    </row>
    <row r="217" spans="2:3" x14ac:dyDescent="0.2">
      <c r="B217" s="167"/>
      <c r="C217" s="167"/>
    </row>
    <row r="218" spans="2:3" x14ac:dyDescent="0.2">
      <c r="B218" s="167"/>
      <c r="C218" s="167"/>
    </row>
    <row r="219" spans="2:3" x14ac:dyDescent="0.2">
      <c r="B219" s="167"/>
      <c r="C219" s="167"/>
    </row>
    <row r="220" spans="2:3" x14ac:dyDescent="0.2">
      <c r="B220" s="167"/>
      <c r="C220" s="167"/>
    </row>
    <row r="221" spans="2:3" x14ac:dyDescent="0.2">
      <c r="B221" s="167"/>
      <c r="C221" s="167"/>
    </row>
    <row r="222" spans="2:3" x14ac:dyDescent="0.2">
      <c r="B222" s="167"/>
      <c r="C222" s="167"/>
    </row>
    <row r="223" spans="2:3" x14ac:dyDescent="0.2">
      <c r="B223" s="167"/>
      <c r="C223" s="167"/>
    </row>
    <row r="224" spans="2:3" x14ac:dyDescent="0.2">
      <c r="B224" s="167"/>
      <c r="C224" s="167"/>
    </row>
    <row r="225" spans="2:3" x14ac:dyDescent="0.2">
      <c r="B225" s="167"/>
      <c r="C225" s="167"/>
    </row>
    <row r="226" spans="2:3" x14ac:dyDescent="0.2">
      <c r="B226" s="167"/>
      <c r="C226" s="167"/>
    </row>
    <row r="227" spans="2:3" x14ac:dyDescent="0.2">
      <c r="B227" s="167"/>
      <c r="C227" s="167"/>
    </row>
    <row r="228" spans="2:3" x14ac:dyDescent="0.2">
      <c r="B228" s="167"/>
      <c r="C228" s="167"/>
    </row>
    <row r="229" spans="2:3" x14ac:dyDescent="0.2">
      <c r="B229" s="167"/>
      <c r="C229" s="167"/>
    </row>
    <row r="230" spans="2:3" x14ac:dyDescent="0.2">
      <c r="B230" s="167"/>
      <c r="C230" s="167"/>
    </row>
    <row r="231" spans="2:3" x14ac:dyDescent="0.2">
      <c r="B231" s="167"/>
      <c r="C231" s="167"/>
    </row>
    <row r="232" spans="2:3" x14ac:dyDescent="0.2">
      <c r="B232" s="167"/>
      <c r="C232" s="167"/>
    </row>
    <row r="233" spans="2:3" x14ac:dyDescent="0.2">
      <c r="B233" s="167"/>
      <c r="C233" s="167"/>
    </row>
    <row r="234" spans="2:3" x14ac:dyDescent="0.2">
      <c r="B234" s="167"/>
      <c r="C234" s="167"/>
    </row>
    <row r="235" spans="2:3" x14ac:dyDescent="0.2">
      <c r="B235" s="167"/>
      <c r="C235" s="167"/>
    </row>
    <row r="236" spans="2:3" x14ac:dyDescent="0.2">
      <c r="B236" s="167"/>
      <c r="C236" s="167"/>
    </row>
    <row r="237" spans="2:3" x14ac:dyDescent="0.2">
      <c r="B237" s="167"/>
      <c r="C237" s="167"/>
    </row>
    <row r="238" spans="2:3" x14ac:dyDescent="0.2">
      <c r="B238" s="167"/>
      <c r="C238" s="167"/>
    </row>
    <row r="239" spans="2:3" x14ac:dyDescent="0.2">
      <c r="B239" s="167"/>
      <c r="C239" s="167"/>
    </row>
    <row r="240" spans="2:3" x14ac:dyDescent="0.2">
      <c r="B240" s="167"/>
      <c r="C240" s="167"/>
    </row>
    <row r="241" spans="2:3" x14ac:dyDescent="0.2">
      <c r="B241" s="167"/>
      <c r="C241" s="167"/>
    </row>
    <row r="242" spans="2:3" x14ac:dyDescent="0.2">
      <c r="B242" s="167"/>
      <c r="C242" s="167"/>
    </row>
    <row r="243" spans="2:3" x14ac:dyDescent="0.2">
      <c r="B243" s="167"/>
      <c r="C243" s="167"/>
    </row>
    <row r="244" spans="2:3" x14ac:dyDescent="0.2">
      <c r="B244" s="167"/>
      <c r="C244" s="167"/>
    </row>
    <row r="245" spans="2:3" x14ac:dyDescent="0.2">
      <c r="B245" s="167"/>
      <c r="C245" s="167"/>
    </row>
    <row r="246" spans="2:3" x14ac:dyDescent="0.2">
      <c r="B246" s="167"/>
      <c r="C246" s="167"/>
    </row>
    <row r="247" spans="2:3" x14ac:dyDescent="0.2">
      <c r="B247" s="167"/>
      <c r="C247" s="167"/>
    </row>
    <row r="248" spans="2:3" x14ac:dyDescent="0.2">
      <c r="B248" s="167"/>
      <c r="C248" s="167"/>
    </row>
    <row r="249" spans="2:3" x14ac:dyDescent="0.2">
      <c r="B249" s="167"/>
      <c r="C249" s="167"/>
    </row>
    <row r="250" spans="2:3" x14ac:dyDescent="0.2">
      <c r="B250" s="167"/>
      <c r="C250" s="167"/>
    </row>
    <row r="251" spans="2:3" x14ac:dyDescent="0.2">
      <c r="B251" s="167"/>
      <c r="C251" s="167"/>
    </row>
    <row r="252" spans="2:3" x14ac:dyDescent="0.2">
      <c r="B252" s="167"/>
      <c r="C252" s="167"/>
    </row>
    <row r="253" spans="2:3" x14ac:dyDescent="0.2">
      <c r="B253" s="167"/>
      <c r="C253" s="167"/>
    </row>
    <row r="254" spans="2:3" x14ac:dyDescent="0.2">
      <c r="B254" s="167"/>
      <c r="C254" s="167"/>
    </row>
    <row r="255" spans="2:3" x14ac:dyDescent="0.2">
      <c r="B255" s="167"/>
      <c r="C255" s="167"/>
    </row>
    <row r="256" spans="2:3" x14ac:dyDescent="0.2">
      <c r="B256" s="167"/>
      <c r="C256" s="167"/>
    </row>
    <row r="257" spans="2:3" x14ac:dyDescent="0.2">
      <c r="B257" s="167"/>
      <c r="C257" s="167"/>
    </row>
    <row r="258" spans="2:3" x14ac:dyDescent="0.2">
      <c r="B258" s="167"/>
      <c r="C258" s="167"/>
    </row>
    <row r="259" spans="2:3" x14ac:dyDescent="0.2">
      <c r="B259" s="167"/>
      <c r="C259" s="167"/>
    </row>
    <row r="260" spans="2:3" x14ac:dyDescent="0.2">
      <c r="B260" s="167"/>
      <c r="C260" s="167"/>
    </row>
    <row r="261" spans="2:3" x14ac:dyDescent="0.2">
      <c r="B261" s="167"/>
      <c r="C261" s="167"/>
    </row>
    <row r="262" spans="2:3" x14ac:dyDescent="0.2">
      <c r="B262" s="167"/>
      <c r="C262" s="167"/>
    </row>
    <row r="263" spans="2:3" x14ac:dyDescent="0.2">
      <c r="B263" s="167"/>
      <c r="C263" s="167"/>
    </row>
    <row r="264" spans="2:3" x14ac:dyDescent="0.2">
      <c r="B264" s="167"/>
      <c r="C264" s="167"/>
    </row>
    <row r="265" spans="2:3" x14ac:dyDescent="0.2">
      <c r="B265" s="167"/>
      <c r="C265" s="167"/>
    </row>
    <row r="266" spans="2:3" x14ac:dyDescent="0.2">
      <c r="B266" s="167"/>
      <c r="C266" s="167"/>
    </row>
    <row r="267" spans="2:3" x14ac:dyDescent="0.2">
      <c r="B267" s="167"/>
      <c r="C267" s="167"/>
    </row>
    <row r="268" spans="2:3" x14ac:dyDescent="0.2">
      <c r="B268" s="167"/>
      <c r="C268" s="167"/>
    </row>
    <row r="269" spans="2:3" x14ac:dyDescent="0.2">
      <c r="B269" s="167"/>
      <c r="C269" s="167"/>
    </row>
    <row r="270" spans="2:3" x14ac:dyDescent="0.2">
      <c r="B270" s="167"/>
      <c r="C270" s="167"/>
    </row>
    <row r="271" spans="2:3" x14ac:dyDescent="0.2">
      <c r="B271" s="167"/>
      <c r="C271" s="167"/>
    </row>
    <row r="272" spans="2:3" x14ac:dyDescent="0.2">
      <c r="B272" s="167"/>
      <c r="C272" s="167"/>
    </row>
    <row r="273" spans="2:3" x14ac:dyDescent="0.2">
      <c r="B273" s="167"/>
      <c r="C273" s="167"/>
    </row>
  </sheetData>
  <sheetProtection algorithmName="SHA-512" hashValue="vEEDatARiasukC+f9Uscu/NKEqB6AWH3+/hW3H2OoynWvmtBiTESTGvFFY7H1uac1r+BUDVhPOImC8F3LWWf3w==" saltValue="IV7KaCA8tFZM0ioEuon3Ig==" spinCount="100000" sheet="1" objects="1" scenarios="1"/>
  <mergeCells count="97">
    <mergeCell ref="B1:C1"/>
    <mergeCell ref="F51:G51"/>
    <mergeCell ref="B46:C46"/>
    <mergeCell ref="B47:C47"/>
    <mergeCell ref="B48:C48"/>
    <mergeCell ref="F46:G46"/>
    <mergeCell ref="F47:G47"/>
    <mergeCell ref="F48:G48"/>
    <mergeCell ref="F49:G49"/>
    <mergeCell ref="F50:G50"/>
    <mergeCell ref="F19:G19"/>
    <mergeCell ref="F2:G2"/>
    <mergeCell ref="F3:G3"/>
    <mergeCell ref="F9:G9"/>
    <mergeCell ref="F10:G10"/>
    <mergeCell ref="F11:G11"/>
    <mergeCell ref="F12:G12"/>
    <mergeCell ref="F7:G7"/>
    <mergeCell ref="F13:G13"/>
    <mergeCell ref="F14:G14"/>
    <mergeCell ref="F15:G15"/>
    <mergeCell ref="F16:G16"/>
    <mergeCell ref="F17:G17"/>
    <mergeCell ref="F20:G20"/>
    <mergeCell ref="F21:G21"/>
    <mergeCell ref="F22:G22"/>
    <mergeCell ref="F18:G18"/>
    <mergeCell ref="F23:G23"/>
    <mergeCell ref="F25:G25"/>
    <mergeCell ref="F26:G26"/>
    <mergeCell ref="F27:G27"/>
    <mergeCell ref="F28:G28"/>
    <mergeCell ref="F24:G24"/>
    <mergeCell ref="F29:G29"/>
    <mergeCell ref="F30:G30"/>
    <mergeCell ref="F37:G37"/>
    <mergeCell ref="F38:G38"/>
    <mergeCell ref="F39:G39"/>
    <mergeCell ref="F52:G52"/>
    <mergeCell ref="F31:G31"/>
    <mergeCell ref="F33:G33"/>
    <mergeCell ref="F34:G34"/>
    <mergeCell ref="F35:G35"/>
    <mergeCell ref="F36:G36"/>
    <mergeCell ref="F32:G32"/>
    <mergeCell ref="F40:G40"/>
    <mergeCell ref="F41:G41"/>
    <mergeCell ref="F42:G42"/>
    <mergeCell ref="F43:G43"/>
    <mergeCell ref="F44:G44"/>
    <mergeCell ref="F45:G45"/>
    <mergeCell ref="F53:G53"/>
    <mergeCell ref="F54:G54"/>
    <mergeCell ref="B20:C20"/>
    <mergeCell ref="B8:C8"/>
    <mergeCell ref="B9:C9"/>
    <mergeCell ref="B10:C10"/>
    <mergeCell ref="B11:C11"/>
    <mergeCell ref="B12:C12"/>
    <mergeCell ref="B13:C13"/>
    <mergeCell ref="B14:C14"/>
    <mergeCell ref="B15:C15"/>
    <mergeCell ref="B16:C16"/>
    <mergeCell ref="B17:C17"/>
    <mergeCell ref="B19:C19"/>
    <mergeCell ref="B18:C18"/>
    <mergeCell ref="B33:C33"/>
    <mergeCell ref="B21:C21"/>
    <mergeCell ref="B22:C22"/>
    <mergeCell ref="B23:C23"/>
    <mergeCell ref="B25:C25"/>
    <mergeCell ref="B26:C26"/>
    <mergeCell ref="B32:C32"/>
    <mergeCell ref="B24:C24"/>
    <mergeCell ref="B39:C39"/>
    <mergeCell ref="B52:C52"/>
    <mergeCell ref="B53:C53"/>
    <mergeCell ref="B27:C27"/>
    <mergeCell ref="B28:C28"/>
    <mergeCell ref="B29:C29"/>
    <mergeCell ref="B30:C30"/>
    <mergeCell ref="B31:C31"/>
    <mergeCell ref="B49:C49"/>
    <mergeCell ref="B50:C50"/>
    <mergeCell ref="B51:C51"/>
    <mergeCell ref="B54:C54"/>
    <mergeCell ref="B34:C34"/>
    <mergeCell ref="B35:C35"/>
    <mergeCell ref="B36:C36"/>
    <mergeCell ref="B37:C37"/>
    <mergeCell ref="B38:C38"/>
    <mergeCell ref="B40:C40"/>
    <mergeCell ref="B41:C41"/>
    <mergeCell ref="B42:C42"/>
    <mergeCell ref="B43:C43"/>
    <mergeCell ref="B44:C44"/>
    <mergeCell ref="B45:C45"/>
  </mergeCells>
  <hyperlinks>
    <hyperlink ref="F1" r:id="rId1" xr:uid="{00000000-0004-0000-0700-000000000000}"/>
  </hyperlinks>
  <pageMargins left="0.25" right="0.25" top="0.75" bottom="0.75" header="0.3" footer="0.3"/>
  <pageSetup paperSize="3" scale="80" orientation="portrait" r:id="rId2"/>
  <headerFooter>
    <oddFooter>&amp;LPDC Revised: March 2024</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F45C26A186FA439831B0FC55D27EC0" ma:contentTypeVersion="19" ma:contentTypeDescription="Create a new document." ma:contentTypeScope="" ma:versionID="0145212cc0da1bae69525caaf9eedc11">
  <xsd:schema xmlns:xsd="http://www.w3.org/2001/XMLSchema" xmlns:xs="http://www.w3.org/2001/XMLSchema" xmlns:p="http://schemas.microsoft.com/office/2006/metadata/properties" xmlns:ns2="6893720f-35d3-472c-b969-daf3aa70184f" xmlns:ns3="5c566a34-fb7c-41b1-9d39-ce605e8569cc" xmlns:ns4="a660bf85-90a5-496f-9621-e40bf4dfa019" targetNamespace="http://schemas.microsoft.com/office/2006/metadata/properties" ma:root="true" ma:fieldsID="06938646b8e0e109fa0febc27e9a5d79" ns2:_="" ns3:_="" ns4:_="">
    <xsd:import namespace="6893720f-35d3-472c-b969-daf3aa70184f"/>
    <xsd:import namespace="5c566a34-fb7c-41b1-9d39-ce605e8569cc"/>
    <xsd:import namespace="a660bf85-90a5-496f-9621-e40bf4dfa019"/>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720f-35d3-472c-b969-daf3aa70184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566a34-fb7c-41b1-9d39-ce605e8569cc" elementFormDefault="qualified">
    <xsd:import namespace="http://schemas.microsoft.com/office/2006/documentManagement/types"/>
    <xsd:import namespace="http://schemas.microsoft.com/office/infopath/2007/PartnerControls"/>
    <xsd:element name="Category" ma:index="11" nillable="true" ma:displayName="Category" ma:internalName="Category">
      <xsd:simpleType>
        <xsd:restriction base="dms:Text"/>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0bf85-90a5-496f-9621-e40bf4dfa01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Category xmlns="5c566a34-fb7c-41b1-9d39-ce605e8569cc">Financial</Category>
    <_dlc_DocId xmlns="6893720f-35d3-472c-b969-daf3aa70184f">NHC5VPADES2S-1477404701-646</_dlc_DocId>
    <_dlc_DocIdUrl xmlns="6893720f-35d3-472c-b969-daf3aa70184f">
      <Url>https://uflorida.sharepoint.com/sites/pdc/prj/_layouts/15/DocIdRedir.aspx?ID=NHC5VPADES2S-1477404701-646</Url>
      <Description>NHC5VPADES2S-1477404701-646</Description>
    </_dlc_DocIdUrl>
  </documentManagement>
</p:properties>
</file>

<file path=customXml/itemProps1.xml><?xml version="1.0" encoding="utf-8"?>
<ds:datastoreItem xmlns:ds="http://schemas.openxmlformats.org/officeDocument/2006/customXml" ds:itemID="{6D66A5AC-EFBD-4E8C-BEF7-AA0C810C4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3720f-35d3-472c-b969-daf3aa70184f"/>
    <ds:schemaRef ds:uri="5c566a34-fb7c-41b1-9d39-ce605e8569cc"/>
    <ds:schemaRef ds:uri="a660bf85-90a5-496f-9621-e40bf4dfa0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E8C6B2-4B90-4582-917B-54C7B163A912}">
  <ds:schemaRefs>
    <ds:schemaRef ds:uri="http://schemas.microsoft.com/sharepoint/v3/contenttype/forms"/>
  </ds:schemaRefs>
</ds:datastoreItem>
</file>

<file path=customXml/itemProps3.xml><?xml version="1.0" encoding="utf-8"?>
<ds:datastoreItem xmlns:ds="http://schemas.openxmlformats.org/officeDocument/2006/customXml" ds:itemID="{A5B43ADB-621D-47C3-9BD9-AAC75E75BF69}">
  <ds:schemaRefs>
    <ds:schemaRef ds:uri="http://schemas.microsoft.com/office/2006/metadata/longProperties"/>
  </ds:schemaRefs>
</ds:datastoreItem>
</file>

<file path=customXml/itemProps4.xml><?xml version="1.0" encoding="utf-8"?>
<ds:datastoreItem xmlns:ds="http://schemas.openxmlformats.org/officeDocument/2006/customXml" ds:itemID="{21D316E3-2D84-4265-848C-4829CFE3C559}">
  <ds:schemaRefs>
    <ds:schemaRef ds:uri="http://schemas.microsoft.com/sharepoint/events"/>
  </ds:schemaRefs>
</ds:datastoreItem>
</file>

<file path=customXml/itemProps5.xml><?xml version="1.0" encoding="utf-8"?>
<ds:datastoreItem xmlns:ds="http://schemas.openxmlformats.org/officeDocument/2006/customXml" ds:itemID="{46C56AE2-6AE1-406B-974C-634EBDF49941}">
  <ds:schemaRefs>
    <ds:schemaRef ds:uri="http://purl.org/dc/dcmitype/"/>
    <ds:schemaRef ds:uri="6893720f-35d3-472c-b969-daf3aa70184f"/>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a660bf85-90a5-496f-9621-e40bf4dfa019"/>
    <ds:schemaRef ds:uri="http://purl.org/dc/elements/1.1/"/>
    <ds:schemaRef ds:uri="5c566a34-fb7c-41b1-9d39-ce605e8569c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Cert Part Pay</vt:lpstr>
      <vt:lpstr>CO Summary</vt:lpstr>
      <vt:lpstr>Phased Summary</vt:lpstr>
      <vt:lpstr>Sched Value</vt:lpstr>
      <vt:lpstr>Staffing Costs</vt:lpstr>
      <vt:lpstr>General Conditions Cost</vt:lpstr>
      <vt:lpstr>Inventory</vt:lpstr>
      <vt:lpstr>SBR</vt:lpstr>
      <vt:lpstr>Checklist</vt:lpstr>
      <vt:lpstr>Compatablity</vt:lpstr>
      <vt:lpstr>'Cert Part Pay'!Print_Area</vt:lpstr>
      <vt:lpstr>Checklist!Print_Area</vt:lpstr>
      <vt:lpstr>'CO Summary'!Print_Area</vt:lpstr>
      <vt:lpstr>'General Conditions Cost'!Print_Area</vt:lpstr>
      <vt:lpstr>Inventory!Print_Area</vt:lpstr>
      <vt:lpstr>'Phased Summary'!Print_Area</vt:lpstr>
      <vt:lpstr>'Sched Value'!Print_Area</vt:lpstr>
      <vt:lpstr>'Staffing Costs'!Print_Area</vt:lpstr>
      <vt:lpstr>'Sched Value'!Print_Titles</vt:lpstr>
    </vt:vector>
  </TitlesOfParts>
  <Manager/>
  <Company>UF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Howie Scot Ferguson</dc:creator>
  <cp:keywords/>
  <dc:description/>
  <cp:lastModifiedBy>Brown,James Lawrence</cp:lastModifiedBy>
  <cp:revision/>
  <cp:lastPrinted>2024-03-13T16:32:44Z</cp:lastPrinted>
  <dcterms:created xsi:type="dcterms:W3CDTF">1999-11-19T21:16:09Z</dcterms:created>
  <dcterms:modified xsi:type="dcterms:W3CDTF">2025-06-03T19:11:10Z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2600.00000000000</vt:lpwstr>
  </property>
  <property fmtid="{D5CDD505-2E9C-101B-9397-08002B2CF9AE}" pid="3" name="IconOverlay">
    <vt:lpwstr/>
  </property>
  <property fmtid="{D5CDD505-2E9C-101B-9397-08002B2CF9AE}" pid="4" name="_dlc_DocId">
    <vt:lpwstr>NHC5VPADES2S-1477404701-327</vt:lpwstr>
  </property>
  <property fmtid="{D5CDD505-2E9C-101B-9397-08002B2CF9AE}" pid="5" name="_dlc_DocIdItemGuid">
    <vt:lpwstr>9000579f-94e6-458c-a4d2-f5956a8b307d</vt:lpwstr>
  </property>
  <property fmtid="{D5CDD505-2E9C-101B-9397-08002B2CF9AE}" pid="6" name="_dlc_DocIdUrl">
    <vt:lpwstr>https://uflorida.sharepoint.com/sites/pdc/prj/_layouts/15/DocIdRedir.aspx?ID=NHC5VPADES2S-1477404701-327, NHC5VPADES2S-1477404701-327</vt:lpwstr>
  </property>
  <property fmtid="{D5CDD505-2E9C-101B-9397-08002B2CF9AE}" pid="7" name="display_urn:schemas-microsoft-com:office:office#Editor">
    <vt:lpwstr>Jodi Chase</vt:lpwstr>
  </property>
  <property fmtid="{D5CDD505-2E9C-101B-9397-08002B2CF9AE}" pid="8" name="display_urn:schemas-microsoft-com:office:office#Author">
    <vt:lpwstr>Jodi Chase</vt:lpwstr>
  </property>
  <property fmtid="{D5CDD505-2E9C-101B-9397-08002B2CF9AE}" pid="9" name="ContentTypeId">
    <vt:lpwstr>0x01010001F45C26A186FA439831B0FC55D27EC0</vt:lpwstr>
  </property>
</Properties>
</file>